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300" windowWidth="19440" windowHeight="7320" activeTab="5"/>
  </bookViews>
  <sheets>
    <sheet name="Аптека" sheetId="8" r:id="rId1"/>
    <sheet name="Чаши" sheetId="12" r:id="rId2"/>
    <sheet name="BioAqua" sheetId="9" r:id="rId3"/>
    <sheet name="Deoproce" sheetId="1" r:id="rId4"/>
    <sheet name="Косметика др" sheetId="10" r:id="rId5"/>
    <sheet name="Уценка" sheetId="13" r:id="rId6"/>
    <sheet name="Лист2" sheetId="2" state="hidden" r:id="rId7"/>
    <sheet name="Лист5" sheetId="5" state="hidden" r:id="rId8"/>
    <sheet name="Лист4" sheetId="6" state="hidden" r:id="rId9"/>
  </sheets>
  <definedNames>
    <definedName name="_xlnm._FilterDatabase" localSheetId="2" hidden="1">BioAqua!$A$6:$N$90</definedName>
    <definedName name="_xlnm._FilterDatabase" localSheetId="0" hidden="1">Аптека!$A$6:$Y$88</definedName>
    <definedName name="_xlnm._FilterDatabase" localSheetId="4" hidden="1">'Косметика др'!$A$6:$N$15</definedName>
    <definedName name="_xlnm._FilterDatabase" localSheetId="1" hidden="1">Чаши!$A$7:$AA$114</definedName>
    <definedName name="KRW_USD.html_USD_1" localSheetId="7">Лист5!$A$1:$F$284</definedName>
    <definedName name="kurs_valut" localSheetId="8">Лист4!$A$1:$F$527</definedName>
    <definedName name="_xlnm.Print_Titles" localSheetId="3">Deoproce!#REF!</definedName>
    <definedName name="_xlnm.Print_Area" localSheetId="3">Deoproce!$A$6:$F$9</definedName>
  </definedNames>
  <calcPr calcId="144525"/>
</workbook>
</file>

<file path=xl/calcChain.xml><?xml version="1.0" encoding="utf-8"?>
<calcChain xmlns="http://schemas.openxmlformats.org/spreadsheetml/2006/main">
  <c r="I68" i="8" l="1"/>
  <c r="H68" i="8"/>
  <c r="G68" i="8"/>
  <c r="I64" i="8"/>
  <c r="H64" i="8"/>
  <c r="G64" i="8"/>
  <c r="G24" i="8"/>
  <c r="I93" i="8"/>
  <c r="H93" i="8"/>
  <c r="G93" i="8"/>
  <c r="I89" i="8"/>
  <c r="I90" i="8"/>
  <c r="I87" i="8"/>
  <c r="I95" i="8"/>
  <c r="H95" i="8"/>
  <c r="G95" i="8"/>
  <c r="G88" i="8"/>
  <c r="H88" i="8"/>
  <c r="I88" i="8"/>
  <c r="G91" i="8"/>
  <c r="H91" i="8"/>
  <c r="I91" i="8"/>
  <c r="G92" i="8"/>
  <c r="H92" i="8"/>
  <c r="I92" i="8"/>
  <c r="G94" i="8"/>
  <c r="H94" i="8"/>
  <c r="I94" i="8"/>
  <c r="G96" i="8"/>
  <c r="H96" i="8"/>
  <c r="I96" i="8"/>
  <c r="O9" i="12"/>
  <c r="P9" i="12"/>
  <c r="Q9" i="12"/>
  <c r="O10" i="12"/>
  <c r="P10" i="12"/>
  <c r="Q10" i="12"/>
  <c r="O11" i="12"/>
  <c r="P11" i="12"/>
  <c r="Q11" i="12"/>
  <c r="O12" i="12"/>
  <c r="P12" i="12"/>
  <c r="Q12" i="12"/>
  <c r="O13" i="12"/>
  <c r="P13" i="12"/>
  <c r="Q13" i="12"/>
  <c r="O14" i="12"/>
  <c r="P14" i="12"/>
  <c r="Q14" i="12"/>
  <c r="O15" i="12"/>
  <c r="P15" i="12"/>
  <c r="Q15" i="12"/>
  <c r="O16" i="12"/>
  <c r="P16" i="12"/>
  <c r="Q16" i="12"/>
  <c r="O17" i="12"/>
  <c r="P17" i="12"/>
  <c r="Q17" i="12"/>
  <c r="O18" i="12"/>
  <c r="P18" i="12"/>
  <c r="Q18" i="12"/>
  <c r="O19" i="12"/>
  <c r="P19" i="12"/>
  <c r="Q19" i="12"/>
  <c r="O20" i="12"/>
  <c r="P20" i="12"/>
  <c r="Q20" i="12"/>
  <c r="O21" i="12"/>
  <c r="P21" i="12"/>
  <c r="Q21" i="12"/>
  <c r="O22" i="12"/>
  <c r="P22" i="12"/>
  <c r="Q22" i="12"/>
  <c r="O23" i="12"/>
  <c r="P23" i="12"/>
  <c r="Q23" i="12"/>
  <c r="O24" i="12"/>
  <c r="P24" i="12"/>
  <c r="Q24" i="12"/>
  <c r="O25" i="12"/>
  <c r="P25" i="12"/>
  <c r="Q25" i="12"/>
  <c r="O26" i="12"/>
  <c r="P26" i="12"/>
  <c r="Q26" i="12"/>
  <c r="O27" i="12"/>
  <c r="P27" i="12"/>
  <c r="Q27" i="12"/>
  <c r="O28" i="12"/>
  <c r="P28" i="12"/>
  <c r="Q28" i="12"/>
  <c r="O29" i="12"/>
  <c r="P29" i="12"/>
  <c r="Q29" i="12"/>
  <c r="O30" i="12"/>
  <c r="P30" i="12"/>
  <c r="Q30" i="12"/>
  <c r="O31" i="12"/>
  <c r="P31" i="12"/>
  <c r="Q31" i="12"/>
  <c r="O32" i="12"/>
  <c r="P32" i="12"/>
  <c r="Q32" i="12"/>
  <c r="O33" i="12"/>
  <c r="P33" i="12"/>
  <c r="Q33" i="12"/>
  <c r="O34" i="12"/>
  <c r="P34" i="12"/>
  <c r="Q34" i="12"/>
  <c r="O35" i="12"/>
  <c r="P35" i="12"/>
  <c r="Q35" i="12"/>
  <c r="O36" i="12"/>
  <c r="P36" i="12"/>
  <c r="Q36" i="12"/>
  <c r="O37" i="12"/>
  <c r="P37" i="12"/>
  <c r="Q37" i="12"/>
  <c r="O38" i="12"/>
  <c r="P38" i="12"/>
  <c r="Q38" i="12"/>
  <c r="O39" i="12"/>
  <c r="P39" i="12"/>
  <c r="Q39" i="12"/>
  <c r="O40" i="12"/>
  <c r="P40" i="12"/>
  <c r="Q40" i="12"/>
  <c r="O41" i="12"/>
  <c r="P41" i="12"/>
  <c r="Q41" i="12"/>
  <c r="O42" i="12"/>
  <c r="P42" i="12"/>
  <c r="Q42" i="12"/>
  <c r="O43" i="12"/>
  <c r="P43" i="12"/>
  <c r="Q43" i="12"/>
  <c r="O44" i="12"/>
  <c r="P44" i="12"/>
  <c r="Q44" i="12"/>
  <c r="O45" i="12"/>
  <c r="P45" i="12"/>
  <c r="Q45" i="12"/>
  <c r="O46" i="12"/>
  <c r="P46" i="12"/>
  <c r="Q46" i="12"/>
  <c r="O47" i="12"/>
  <c r="P47" i="12"/>
  <c r="Q47" i="12"/>
  <c r="O48" i="12"/>
  <c r="P48" i="12"/>
  <c r="Q48" i="12"/>
  <c r="O49" i="12"/>
  <c r="P49" i="12"/>
  <c r="Q49" i="12"/>
  <c r="O50" i="12"/>
  <c r="P50" i="12"/>
  <c r="Q50" i="12"/>
  <c r="O51" i="12"/>
  <c r="P51" i="12"/>
  <c r="Q51" i="12"/>
  <c r="O52" i="12"/>
  <c r="P52" i="12"/>
  <c r="Q52" i="12"/>
  <c r="O53" i="12"/>
  <c r="P53" i="12"/>
  <c r="Q53" i="12"/>
  <c r="O54" i="12"/>
  <c r="P54" i="12"/>
  <c r="Q54" i="12"/>
  <c r="O55" i="12"/>
  <c r="P55" i="12"/>
  <c r="Q55" i="12"/>
  <c r="O56" i="12"/>
  <c r="P56" i="12"/>
  <c r="Q56" i="12"/>
  <c r="O57" i="12"/>
  <c r="P57" i="12"/>
  <c r="Q57" i="12"/>
  <c r="O58" i="12"/>
  <c r="P58" i="12"/>
  <c r="Q58" i="12"/>
  <c r="O59" i="12"/>
  <c r="P59" i="12"/>
  <c r="Q59" i="12"/>
  <c r="O60" i="12"/>
  <c r="P60" i="12"/>
  <c r="Q60" i="12"/>
  <c r="O61" i="12"/>
  <c r="P61" i="12"/>
  <c r="Q61" i="12"/>
  <c r="O62" i="12"/>
  <c r="P62" i="12"/>
  <c r="Q62" i="12"/>
  <c r="O63" i="12"/>
  <c r="P63" i="12"/>
  <c r="Q63" i="12"/>
  <c r="O64" i="12"/>
  <c r="P64" i="12"/>
  <c r="Q64" i="12"/>
  <c r="O65" i="12"/>
  <c r="P65" i="12"/>
  <c r="Q65" i="12"/>
  <c r="O66" i="12"/>
  <c r="P66" i="12"/>
  <c r="Q66" i="12"/>
  <c r="O67" i="12"/>
  <c r="P67" i="12"/>
  <c r="Q67" i="12"/>
  <c r="O68" i="12"/>
  <c r="P68" i="12"/>
  <c r="Q68" i="12"/>
  <c r="O69" i="12"/>
  <c r="P69" i="12"/>
  <c r="Q69" i="12"/>
  <c r="O70" i="12"/>
  <c r="P70" i="12"/>
  <c r="Q70" i="12"/>
  <c r="O71" i="12"/>
  <c r="P71" i="12"/>
  <c r="Q71" i="12"/>
  <c r="O72" i="12"/>
  <c r="P72" i="12"/>
  <c r="Q72" i="12"/>
  <c r="O73" i="12"/>
  <c r="P73" i="12"/>
  <c r="Q73" i="12"/>
  <c r="O74" i="12"/>
  <c r="P74" i="12"/>
  <c r="Q74" i="12"/>
  <c r="O75" i="12"/>
  <c r="P75" i="12"/>
  <c r="Q75" i="12"/>
  <c r="O76" i="12"/>
  <c r="P76" i="12"/>
  <c r="Q76" i="12"/>
  <c r="O77" i="12"/>
  <c r="P77" i="12"/>
  <c r="Q77" i="12"/>
  <c r="O78" i="12"/>
  <c r="P78" i="12"/>
  <c r="Q78" i="12"/>
  <c r="O79" i="12"/>
  <c r="P79" i="12"/>
  <c r="Q79" i="12"/>
  <c r="O80" i="12"/>
  <c r="P80" i="12"/>
  <c r="Q80" i="12"/>
  <c r="O81" i="12"/>
  <c r="P81" i="12"/>
  <c r="Q81" i="12"/>
  <c r="O82" i="12"/>
  <c r="P82" i="12"/>
  <c r="Q82" i="12"/>
  <c r="O83" i="12"/>
  <c r="P83" i="12"/>
  <c r="Q83" i="12"/>
  <c r="O84" i="12"/>
  <c r="P84" i="12"/>
  <c r="Q84" i="12"/>
  <c r="O85" i="12"/>
  <c r="P85" i="12"/>
  <c r="Q85" i="12"/>
  <c r="O86" i="12"/>
  <c r="P86" i="12"/>
  <c r="Q86" i="12"/>
  <c r="O87" i="12"/>
  <c r="P87" i="12"/>
  <c r="Q87" i="12"/>
  <c r="O88" i="12"/>
  <c r="P88" i="12"/>
  <c r="Q88" i="12"/>
  <c r="O89" i="12"/>
  <c r="P89" i="12"/>
  <c r="Q89" i="12"/>
  <c r="O90" i="12"/>
  <c r="P90" i="12"/>
  <c r="Q90" i="12"/>
  <c r="O91" i="12"/>
  <c r="P91" i="12"/>
  <c r="Q91" i="12"/>
  <c r="O92" i="12"/>
  <c r="P92" i="12"/>
  <c r="Q92" i="12"/>
  <c r="O93" i="12"/>
  <c r="P93" i="12"/>
  <c r="Q93" i="12"/>
  <c r="O94" i="12"/>
  <c r="P94" i="12"/>
  <c r="Q94" i="12"/>
  <c r="O95" i="12"/>
  <c r="P95" i="12"/>
  <c r="Q95" i="12"/>
  <c r="O96" i="12"/>
  <c r="P96" i="12"/>
  <c r="Q96" i="12"/>
  <c r="O97" i="12"/>
  <c r="P97" i="12"/>
  <c r="Q97" i="12"/>
  <c r="O98" i="12"/>
  <c r="P98" i="12"/>
  <c r="Q98" i="12"/>
  <c r="O99" i="12"/>
  <c r="P99" i="12"/>
  <c r="Q99" i="12"/>
  <c r="O100" i="12"/>
  <c r="P100" i="12"/>
  <c r="Q100" i="12"/>
  <c r="O101" i="12"/>
  <c r="P101" i="12"/>
  <c r="Q101" i="12"/>
  <c r="O102" i="12"/>
  <c r="P102" i="12"/>
  <c r="Q102" i="12"/>
  <c r="O103" i="12"/>
  <c r="P103" i="12"/>
  <c r="Q103" i="12"/>
  <c r="O104" i="12"/>
  <c r="P104" i="12"/>
  <c r="Q104" i="12"/>
  <c r="O105" i="12"/>
  <c r="P105" i="12"/>
  <c r="Q105" i="12"/>
  <c r="O106" i="12"/>
  <c r="P106" i="12"/>
  <c r="Q106" i="12"/>
  <c r="O107" i="12"/>
  <c r="P107" i="12"/>
  <c r="Q107" i="12"/>
  <c r="O108" i="12"/>
  <c r="P108" i="12"/>
  <c r="Q108" i="12"/>
  <c r="O109" i="12"/>
  <c r="P109" i="12"/>
  <c r="Q109" i="12"/>
  <c r="O110" i="12"/>
  <c r="P110" i="12"/>
  <c r="Q110" i="12"/>
  <c r="O111" i="12"/>
  <c r="P111" i="12"/>
  <c r="Q111" i="12"/>
  <c r="O112" i="12"/>
  <c r="P112" i="12"/>
  <c r="Q112" i="12"/>
  <c r="O113" i="12"/>
  <c r="P113" i="12"/>
  <c r="Q113" i="12"/>
  <c r="O114" i="12"/>
  <c r="P114" i="12"/>
  <c r="Q114" i="12"/>
  <c r="M4" i="13" l="1"/>
  <c r="N4" i="13"/>
  <c r="K9" i="13"/>
  <c r="K10" i="13"/>
  <c r="K11" i="13"/>
  <c r="K12" i="13"/>
  <c r="K13" i="13"/>
  <c r="K14" i="13"/>
  <c r="K15" i="13"/>
  <c r="K16" i="13"/>
  <c r="K17" i="13"/>
  <c r="K18" i="13"/>
  <c r="K19" i="13"/>
  <c r="K20" i="13"/>
  <c r="K8" i="13"/>
  <c r="H20" i="13"/>
  <c r="I20" i="13"/>
  <c r="J20" i="13"/>
  <c r="I41" i="8" l="1"/>
  <c r="H41" i="8"/>
  <c r="G41" i="8"/>
  <c r="I40" i="8"/>
  <c r="H40" i="8"/>
  <c r="G40" i="8"/>
  <c r="J18" i="13" l="1"/>
  <c r="H18" i="13"/>
  <c r="G18" i="13"/>
  <c r="I18" i="13" s="1"/>
  <c r="M76" i="9" l="1"/>
  <c r="J71" i="9"/>
  <c r="I71" i="9"/>
  <c r="H71" i="9"/>
  <c r="J70" i="9"/>
  <c r="I70" i="9"/>
  <c r="H70" i="9"/>
  <c r="L29" i="9"/>
  <c r="J29" i="9"/>
  <c r="I29" i="9"/>
  <c r="H29" i="9"/>
  <c r="L28" i="9"/>
  <c r="J28" i="9"/>
  <c r="I28" i="9"/>
  <c r="H28" i="9"/>
  <c r="J65" i="9" l="1"/>
  <c r="I65" i="9"/>
  <c r="H65" i="9"/>
  <c r="H9" i="9"/>
  <c r="I9" i="9"/>
  <c r="J9" i="9"/>
  <c r="H10" i="9"/>
  <c r="I10" i="9"/>
  <c r="J10" i="9"/>
  <c r="H11" i="9"/>
  <c r="I11" i="9"/>
  <c r="J11" i="9"/>
  <c r="H12" i="9"/>
  <c r="I12" i="9"/>
  <c r="J12" i="9"/>
  <c r="H13" i="9"/>
  <c r="I13" i="9"/>
  <c r="J13" i="9"/>
  <c r="H14" i="9"/>
  <c r="I14" i="9"/>
  <c r="J14" i="9"/>
  <c r="H15" i="9"/>
  <c r="I15" i="9"/>
  <c r="J15" i="9"/>
  <c r="H16" i="9"/>
  <c r="I16" i="9"/>
  <c r="J16" i="9"/>
  <c r="H17" i="9"/>
  <c r="I17" i="9"/>
  <c r="J17" i="9"/>
  <c r="H18" i="9"/>
  <c r="I18" i="9"/>
  <c r="J18" i="9"/>
  <c r="H19" i="9"/>
  <c r="I19" i="9"/>
  <c r="J19" i="9"/>
  <c r="H20" i="9"/>
  <c r="I20" i="9"/>
  <c r="J20" i="9"/>
  <c r="H21" i="9"/>
  <c r="I21" i="9"/>
  <c r="J21" i="9"/>
  <c r="H22" i="9"/>
  <c r="I22" i="9"/>
  <c r="J22" i="9"/>
  <c r="H23" i="9"/>
  <c r="I23" i="9"/>
  <c r="J23" i="9"/>
  <c r="H24" i="9"/>
  <c r="I24" i="9"/>
  <c r="J24" i="9"/>
  <c r="H25" i="9"/>
  <c r="I25" i="9"/>
  <c r="J25" i="9"/>
  <c r="H26" i="9"/>
  <c r="I26" i="9"/>
  <c r="J26" i="9"/>
  <c r="H27" i="9"/>
  <c r="I27" i="9"/>
  <c r="J27" i="9"/>
  <c r="H30" i="9"/>
  <c r="I30" i="9"/>
  <c r="J30" i="9"/>
  <c r="H31" i="9"/>
  <c r="I31" i="9"/>
  <c r="J31" i="9"/>
  <c r="H32" i="9"/>
  <c r="I32" i="9"/>
  <c r="J32" i="9"/>
  <c r="H33" i="9"/>
  <c r="I33" i="9"/>
  <c r="J33" i="9"/>
  <c r="H34" i="9"/>
  <c r="I34" i="9"/>
  <c r="J34" i="9"/>
  <c r="H35" i="9"/>
  <c r="I35" i="9"/>
  <c r="J35" i="9"/>
  <c r="H36" i="9"/>
  <c r="I36" i="9"/>
  <c r="J36" i="9"/>
  <c r="H37" i="9"/>
  <c r="I37" i="9"/>
  <c r="J37" i="9"/>
  <c r="H38" i="9"/>
  <c r="I38" i="9"/>
  <c r="J38" i="9"/>
  <c r="H39" i="9"/>
  <c r="I39" i="9"/>
  <c r="J39" i="9"/>
  <c r="H40" i="9"/>
  <c r="I40" i="9"/>
  <c r="J40" i="9"/>
  <c r="H41" i="9"/>
  <c r="I41" i="9"/>
  <c r="J41" i="9"/>
  <c r="H42" i="9"/>
  <c r="I42" i="9"/>
  <c r="J42" i="9"/>
  <c r="H43" i="9"/>
  <c r="I43" i="9"/>
  <c r="J43" i="9"/>
  <c r="H44" i="9"/>
  <c r="I44" i="9"/>
  <c r="J44" i="9"/>
  <c r="H45" i="9"/>
  <c r="I45" i="9"/>
  <c r="J45" i="9"/>
  <c r="H46" i="9"/>
  <c r="I46" i="9"/>
  <c r="J46" i="9"/>
  <c r="H47" i="9"/>
  <c r="I47" i="9"/>
  <c r="J47" i="9"/>
  <c r="H48" i="9"/>
  <c r="I48" i="9"/>
  <c r="J48" i="9"/>
  <c r="H49" i="9"/>
  <c r="I49" i="9"/>
  <c r="J49" i="9"/>
  <c r="H50" i="9"/>
  <c r="I50" i="9"/>
  <c r="J50" i="9"/>
  <c r="H51" i="9"/>
  <c r="I51" i="9"/>
  <c r="J51" i="9"/>
  <c r="H52" i="9"/>
  <c r="I52" i="9"/>
  <c r="J52" i="9"/>
  <c r="H53" i="9"/>
  <c r="I53" i="9"/>
  <c r="J53" i="9"/>
  <c r="H54" i="9"/>
  <c r="I54" i="9"/>
  <c r="J54" i="9"/>
  <c r="H55" i="9"/>
  <c r="I55" i="9"/>
  <c r="J55" i="9"/>
  <c r="H56" i="9"/>
  <c r="I56" i="9"/>
  <c r="J56" i="9"/>
  <c r="H57" i="9"/>
  <c r="I57" i="9"/>
  <c r="J57" i="9"/>
  <c r="H58" i="9"/>
  <c r="I58" i="9"/>
  <c r="J58" i="9"/>
  <c r="H59" i="9"/>
  <c r="I59" i="9"/>
  <c r="J59" i="9"/>
  <c r="H60" i="9"/>
  <c r="I60" i="9"/>
  <c r="J60" i="9"/>
  <c r="H61" i="9"/>
  <c r="I61" i="9"/>
  <c r="J61" i="9"/>
  <c r="H62" i="9"/>
  <c r="I62" i="9"/>
  <c r="J62" i="9"/>
  <c r="H63" i="9"/>
  <c r="I63" i="9"/>
  <c r="J63" i="9"/>
  <c r="H64" i="9"/>
  <c r="I64" i="9"/>
  <c r="J64" i="9"/>
  <c r="H66" i="9"/>
  <c r="I66" i="9"/>
  <c r="J66" i="9"/>
  <c r="H67" i="9"/>
  <c r="I67" i="9"/>
  <c r="J67" i="9"/>
  <c r="H68" i="9"/>
  <c r="I68" i="9"/>
  <c r="J68" i="9"/>
  <c r="H69" i="9"/>
  <c r="I69" i="9"/>
  <c r="J69" i="9"/>
  <c r="H72" i="9"/>
  <c r="I72" i="9"/>
  <c r="J72" i="9"/>
  <c r="H73" i="9"/>
  <c r="I73" i="9"/>
  <c r="J73" i="9"/>
  <c r="H74" i="9"/>
  <c r="I74" i="9"/>
  <c r="J74" i="9"/>
  <c r="H75" i="9"/>
  <c r="I75" i="9"/>
  <c r="J75" i="9"/>
  <c r="H76" i="9"/>
  <c r="I76" i="9"/>
  <c r="J76" i="9"/>
  <c r="H77" i="9"/>
  <c r="I77" i="9"/>
  <c r="J77" i="9"/>
  <c r="H78" i="9"/>
  <c r="I78" i="9"/>
  <c r="J78" i="9"/>
  <c r="H79" i="9"/>
  <c r="I79" i="9"/>
  <c r="J79" i="9"/>
  <c r="H80" i="9"/>
  <c r="I80" i="9"/>
  <c r="J80" i="9"/>
  <c r="H81" i="9"/>
  <c r="I81" i="9"/>
  <c r="J81" i="9"/>
  <c r="H82" i="9"/>
  <c r="I82" i="9"/>
  <c r="J82" i="9"/>
  <c r="H83" i="9"/>
  <c r="I83" i="9"/>
  <c r="J83" i="9"/>
  <c r="H84" i="9"/>
  <c r="I84" i="9"/>
  <c r="J84" i="9"/>
  <c r="H85" i="9"/>
  <c r="I85" i="9"/>
  <c r="J85" i="9"/>
  <c r="H86" i="9"/>
  <c r="I86" i="9"/>
  <c r="J86" i="9"/>
  <c r="H87" i="9"/>
  <c r="I87" i="9"/>
  <c r="J87" i="9"/>
  <c r="H88" i="9"/>
  <c r="I88" i="9"/>
  <c r="J88" i="9"/>
  <c r="H89" i="9"/>
  <c r="I89" i="9"/>
  <c r="J89" i="9"/>
  <c r="H90" i="9"/>
  <c r="I90" i="9"/>
  <c r="J90" i="9"/>
  <c r="H91" i="9"/>
  <c r="I91" i="9"/>
  <c r="J91" i="9"/>
  <c r="H92" i="9"/>
  <c r="I92" i="9"/>
  <c r="J92" i="9"/>
  <c r="J8" i="9"/>
  <c r="I8" i="9"/>
  <c r="H8" i="9"/>
  <c r="I39" i="8" l="1"/>
  <c r="H39" i="8"/>
  <c r="G39" i="8"/>
  <c r="I38" i="8"/>
  <c r="H38" i="8"/>
  <c r="G38" i="8"/>
  <c r="J28" i="8"/>
  <c r="J26" i="8"/>
  <c r="I86" i="8"/>
  <c r="H86" i="8"/>
  <c r="G86" i="8"/>
  <c r="I85" i="8"/>
  <c r="H85" i="8"/>
  <c r="G85" i="8"/>
  <c r="I84" i="8"/>
  <c r="H84" i="8"/>
  <c r="G84" i="8"/>
  <c r="I83" i="8"/>
  <c r="H83" i="8"/>
  <c r="G83" i="8"/>
  <c r="I82" i="8"/>
  <c r="H82" i="8"/>
  <c r="G82" i="8"/>
  <c r="I81" i="8"/>
  <c r="H81" i="8"/>
  <c r="G81" i="8"/>
  <c r="I80" i="8"/>
  <c r="H80" i="8"/>
  <c r="G80" i="8"/>
  <c r="I79" i="8"/>
  <c r="H79" i="8"/>
  <c r="G79" i="8"/>
  <c r="I78" i="8"/>
  <c r="H78" i="8"/>
  <c r="G78" i="8"/>
  <c r="I77" i="8"/>
  <c r="H77" i="8"/>
  <c r="G77" i="8"/>
  <c r="I76" i="8"/>
  <c r="H76" i="8"/>
  <c r="G76" i="8"/>
  <c r="I75" i="8"/>
  <c r="H75" i="8"/>
  <c r="G75" i="8"/>
  <c r="I74" i="8"/>
  <c r="H74" i="8"/>
  <c r="G74" i="8"/>
  <c r="I73" i="8"/>
  <c r="H73" i="8"/>
  <c r="G73" i="8"/>
  <c r="I72" i="8"/>
  <c r="H72" i="8"/>
  <c r="G72" i="8"/>
  <c r="I71" i="8"/>
  <c r="H71" i="8"/>
  <c r="G71" i="8"/>
  <c r="I70" i="8"/>
  <c r="H70" i="8"/>
  <c r="G70" i="8"/>
  <c r="I69" i="8"/>
  <c r="H69" i="8"/>
  <c r="G69" i="8"/>
  <c r="I67" i="8"/>
  <c r="H67" i="8"/>
  <c r="G67" i="8"/>
  <c r="I66" i="8"/>
  <c r="H66" i="8"/>
  <c r="G66" i="8"/>
  <c r="I65" i="8"/>
  <c r="H65" i="8"/>
  <c r="G65" i="8"/>
  <c r="I63" i="8"/>
  <c r="H63" i="8"/>
  <c r="G63" i="8"/>
  <c r="I62" i="8"/>
  <c r="H62" i="8"/>
  <c r="G62" i="8"/>
  <c r="I61" i="8"/>
  <c r="H61" i="8"/>
  <c r="G61" i="8"/>
  <c r="I60" i="8"/>
  <c r="H60" i="8"/>
  <c r="G60" i="8"/>
  <c r="I59" i="8"/>
  <c r="H59" i="8"/>
  <c r="G59" i="8"/>
  <c r="I58" i="8"/>
  <c r="H58" i="8"/>
  <c r="G58" i="8"/>
  <c r="I57" i="8"/>
  <c r="H57" i="8"/>
  <c r="G57" i="8"/>
  <c r="I56" i="8"/>
  <c r="H56" i="8"/>
  <c r="G56" i="8"/>
  <c r="I55" i="8"/>
  <c r="H55" i="8"/>
  <c r="G55" i="8"/>
  <c r="I54" i="8"/>
  <c r="H54" i="8"/>
  <c r="G54" i="8"/>
  <c r="I53" i="8"/>
  <c r="H53" i="8"/>
  <c r="G53" i="8"/>
  <c r="I52" i="8"/>
  <c r="H52" i="8"/>
  <c r="G52" i="8"/>
  <c r="I51" i="8"/>
  <c r="H51" i="8"/>
  <c r="G51" i="8"/>
  <c r="I50" i="8"/>
  <c r="H50" i="8"/>
  <c r="G50" i="8"/>
  <c r="I49" i="8"/>
  <c r="H49" i="8"/>
  <c r="G49" i="8"/>
  <c r="I48" i="8"/>
  <c r="H48" i="8"/>
  <c r="G48" i="8"/>
  <c r="I47" i="8"/>
  <c r="H47" i="8"/>
  <c r="G47" i="8"/>
  <c r="I46" i="8"/>
  <c r="H46" i="8"/>
  <c r="G46" i="8"/>
  <c r="I45" i="8"/>
  <c r="H45" i="8"/>
  <c r="G45" i="8"/>
  <c r="I44" i="8"/>
  <c r="H44" i="8"/>
  <c r="G44" i="8"/>
  <c r="I43" i="8"/>
  <c r="H43" i="8"/>
  <c r="G43" i="8"/>
  <c r="I42" i="8"/>
  <c r="H42" i="8"/>
  <c r="G42" i="8"/>
  <c r="I37" i="8"/>
  <c r="H37" i="8"/>
  <c r="G37" i="8"/>
  <c r="I36" i="8"/>
  <c r="H36" i="8"/>
  <c r="G36" i="8"/>
  <c r="I35" i="8"/>
  <c r="H35" i="8"/>
  <c r="G35" i="8"/>
  <c r="I34" i="8"/>
  <c r="H34" i="8"/>
  <c r="G34" i="8"/>
  <c r="I33" i="8"/>
  <c r="H33" i="8"/>
  <c r="G33" i="8"/>
  <c r="I32" i="8"/>
  <c r="H32" i="8"/>
  <c r="G32" i="8"/>
  <c r="I31" i="8"/>
  <c r="H31" i="8"/>
  <c r="G31" i="8"/>
  <c r="I30" i="8"/>
  <c r="H30" i="8"/>
  <c r="G30" i="8"/>
  <c r="I29" i="8"/>
  <c r="H29" i="8"/>
  <c r="G29" i="8"/>
  <c r="I28" i="8"/>
  <c r="H28" i="8"/>
  <c r="G28" i="8"/>
  <c r="I27" i="8"/>
  <c r="H27" i="8"/>
  <c r="G27" i="8"/>
  <c r="I26" i="8"/>
  <c r="H26" i="8"/>
  <c r="G26" i="8"/>
  <c r="I25" i="8"/>
  <c r="H25" i="8"/>
  <c r="G25" i="8"/>
  <c r="I24" i="8"/>
  <c r="H24" i="8"/>
  <c r="I23" i="8"/>
  <c r="H23" i="8"/>
  <c r="G23" i="8"/>
  <c r="I22" i="8"/>
  <c r="H22" i="8"/>
  <c r="G22" i="8"/>
  <c r="I21" i="8"/>
  <c r="H21" i="8"/>
  <c r="G21" i="8"/>
  <c r="I20" i="8"/>
  <c r="H20" i="8"/>
  <c r="G20" i="8"/>
  <c r="I19" i="8"/>
  <c r="H19" i="8"/>
  <c r="G19" i="8"/>
  <c r="I18" i="8"/>
  <c r="H18" i="8"/>
  <c r="G18" i="8"/>
  <c r="I17" i="8"/>
  <c r="H17" i="8"/>
  <c r="G17" i="8"/>
  <c r="I16" i="8"/>
  <c r="H16" i="8"/>
  <c r="G16" i="8"/>
  <c r="I15" i="8"/>
  <c r="H15" i="8"/>
  <c r="G15" i="8"/>
  <c r="I14" i="8"/>
  <c r="H14" i="8"/>
  <c r="G14" i="8"/>
  <c r="I13" i="8"/>
  <c r="H13" i="8"/>
  <c r="G13" i="8"/>
  <c r="I12" i="8"/>
  <c r="H12" i="8"/>
  <c r="G12" i="8"/>
  <c r="I11" i="8"/>
  <c r="H11" i="8"/>
  <c r="G11" i="8"/>
  <c r="I10" i="8"/>
  <c r="H10" i="8"/>
  <c r="G10" i="8"/>
  <c r="I9" i="8"/>
  <c r="H9" i="8"/>
  <c r="G9" i="8"/>
  <c r="I8" i="8"/>
  <c r="H8" i="8"/>
  <c r="G8" i="8"/>
  <c r="K73" i="8" l="1"/>
  <c r="L73" i="8"/>
  <c r="M73" i="8"/>
  <c r="J73" i="8"/>
  <c r="G11" i="13" l="1"/>
  <c r="J11" i="13" s="1"/>
  <c r="I11" i="13" l="1"/>
  <c r="H11" i="13"/>
  <c r="Q8" i="12"/>
  <c r="P8" i="12"/>
  <c r="O8" i="12"/>
  <c r="U4" i="12" l="1"/>
  <c r="T4" i="12"/>
  <c r="S4" i="12"/>
  <c r="R4" i="12"/>
  <c r="K4" i="9" l="1"/>
  <c r="K4" i="13"/>
  <c r="I17" i="13"/>
  <c r="G16" i="13"/>
  <c r="J16" i="13" s="1"/>
  <c r="G15" i="13"/>
  <c r="J15" i="13" s="1"/>
  <c r="G14" i="13"/>
  <c r="H14" i="13" s="1"/>
  <c r="H13" i="13"/>
  <c r="L4" i="13"/>
  <c r="G12" i="13"/>
  <c r="H12" i="13" s="1"/>
  <c r="G10" i="13"/>
  <c r="I10" i="13" s="1"/>
  <c r="J9" i="13"/>
  <c r="I9" i="13"/>
  <c r="H9" i="13"/>
  <c r="J8" i="13"/>
  <c r="I8" i="13"/>
  <c r="H8" i="13"/>
  <c r="I15" i="13" l="1"/>
  <c r="J10" i="13"/>
  <c r="J12" i="13"/>
  <c r="J17" i="13"/>
  <c r="H17" i="13"/>
  <c r="H15" i="13"/>
  <c r="H16" i="13"/>
  <c r="I16" i="13"/>
  <c r="I13" i="13"/>
  <c r="I14" i="13"/>
  <c r="J13" i="13"/>
  <c r="J14" i="13"/>
  <c r="I12" i="13"/>
  <c r="H10" i="13"/>
  <c r="K4" i="10" l="1"/>
  <c r="N24" i="10" l="1"/>
  <c r="M24" i="10"/>
  <c r="L24" i="10"/>
  <c r="J24" i="10"/>
  <c r="I24" i="10"/>
  <c r="H24" i="10"/>
  <c r="N23" i="10"/>
  <c r="M23" i="10"/>
  <c r="L23" i="10"/>
  <c r="H23" i="10"/>
  <c r="I23" i="10"/>
  <c r="J23" i="10"/>
  <c r="N22" i="10"/>
  <c r="M22" i="10"/>
  <c r="L22" i="10"/>
  <c r="L4" i="10" s="1"/>
  <c r="H22" i="10"/>
  <c r="I22" i="10"/>
  <c r="J22" i="10"/>
  <c r="H21" i="10"/>
  <c r="I21" i="10"/>
  <c r="J21" i="10"/>
  <c r="N4" i="10" l="1"/>
  <c r="M4" i="10"/>
  <c r="M4" i="8"/>
  <c r="L4" i="8"/>
  <c r="K4" i="8"/>
  <c r="J4" i="8"/>
  <c r="K4" i="1"/>
  <c r="C1" i="8" l="1"/>
  <c r="C1" i="12"/>
  <c r="H20" i="10"/>
  <c r="I20" i="10"/>
  <c r="J20" i="10"/>
  <c r="C3" i="12" l="1"/>
  <c r="C2" i="12"/>
  <c r="H13" i="10"/>
  <c r="I13" i="10"/>
  <c r="J13" i="10"/>
  <c r="H14" i="10"/>
  <c r="I14" i="10"/>
  <c r="J14" i="10"/>
  <c r="H15" i="10"/>
  <c r="I15" i="10"/>
  <c r="J15" i="10"/>
  <c r="H16" i="10"/>
  <c r="I16" i="10"/>
  <c r="J16" i="10"/>
  <c r="H17" i="10"/>
  <c r="I17" i="10"/>
  <c r="J17" i="10"/>
  <c r="H18" i="10"/>
  <c r="I18" i="10"/>
  <c r="J18" i="10"/>
  <c r="H19" i="10"/>
  <c r="I19" i="10"/>
  <c r="J19" i="10"/>
  <c r="H12" i="10"/>
  <c r="I12" i="10"/>
  <c r="J12" i="10"/>
  <c r="H11" i="10"/>
  <c r="I11" i="10"/>
  <c r="J11" i="10"/>
  <c r="H9" i="10"/>
  <c r="I9" i="10"/>
  <c r="J9" i="10"/>
  <c r="J8" i="10"/>
  <c r="I8" i="10"/>
  <c r="H8" i="10"/>
  <c r="H51" i="1" l="1"/>
  <c r="I51" i="1"/>
  <c r="J51" i="1"/>
  <c r="H50" i="1"/>
  <c r="I50" i="1"/>
  <c r="J50" i="1"/>
  <c r="L20" i="1" l="1"/>
  <c r="M20" i="1"/>
  <c r="N20" i="1"/>
  <c r="N19" i="1"/>
  <c r="N4" i="1" s="1"/>
  <c r="M19" i="1"/>
  <c r="M4" i="1" s="1"/>
  <c r="L19" i="1"/>
  <c r="L4" i="1" s="1"/>
  <c r="J14" i="1" l="1"/>
  <c r="I14" i="1"/>
  <c r="H14" i="1"/>
  <c r="H9" i="1"/>
  <c r="I9" i="1"/>
  <c r="J9" i="1"/>
  <c r="H10" i="1"/>
  <c r="I10" i="1"/>
  <c r="J10" i="1"/>
  <c r="H11" i="1"/>
  <c r="I11" i="1"/>
  <c r="J11" i="1"/>
  <c r="H12" i="1"/>
  <c r="I12" i="1"/>
  <c r="J12" i="1"/>
  <c r="H13" i="1"/>
  <c r="I13" i="1"/>
  <c r="J13" i="1"/>
  <c r="H15" i="1"/>
  <c r="I15" i="1"/>
  <c r="J15" i="1"/>
  <c r="H16" i="1"/>
  <c r="I16" i="1"/>
  <c r="J16" i="1"/>
  <c r="H17" i="1"/>
  <c r="I17" i="1"/>
  <c r="J17" i="1"/>
  <c r="H18" i="1"/>
  <c r="I18" i="1"/>
  <c r="J18" i="1"/>
  <c r="H19" i="1"/>
  <c r="I19" i="1"/>
  <c r="J19" i="1"/>
  <c r="H20" i="1"/>
  <c r="I20" i="1"/>
  <c r="J20" i="1"/>
  <c r="H21" i="1"/>
  <c r="I21" i="1"/>
  <c r="J21" i="1"/>
  <c r="H22" i="1"/>
  <c r="I22" i="1"/>
  <c r="J22" i="1"/>
  <c r="H23" i="1"/>
  <c r="I23" i="1"/>
  <c r="J23" i="1"/>
  <c r="H24" i="1"/>
  <c r="I24" i="1"/>
  <c r="J24" i="1"/>
  <c r="H25" i="1"/>
  <c r="I25" i="1"/>
  <c r="J25" i="1"/>
  <c r="H26" i="1"/>
  <c r="I26" i="1"/>
  <c r="J26" i="1"/>
  <c r="H27" i="1"/>
  <c r="I27" i="1"/>
  <c r="J27" i="1"/>
  <c r="H28" i="1"/>
  <c r="I28" i="1"/>
  <c r="J28" i="1"/>
  <c r="H29" i="1"/>
  <c r="I29" i="1"/>
  <c r="J29" i="1"/>
  <c r="H30" i="1"/>
  <c r="I30" i="1"/>
  <c r="J30" i="1"/>
  <c r="H31" i="1"/>
  <c r="I31" i="1"/>
  <c r="J31" i="1"/>
  <c r="H32" i="1"/>
  <c r="I32" i="1"/>
  <c r="J32" i="1"/>
  <c r="H33" i="1"/>
  <c r="I33" i="1"/>
  <c r="J33" i="1"/>
  <c r="H34" i="1"/>
  <c r="I34" i="1"/>
  <c r="J34" i="1"/>
  <c r="H35" i="1"/>
  <c r="I35" i="1"/>
  <c r="J35" i="1"/>
  <c r="H36" i="1"/>
  <c r="I36" i="1"/>
  <c r="J36" i="1"/>
  <c r="H37" i="1"/>
  <c r="I37" i="1"/>
  <c r="J37" i="1"/>
  <c r="H38" i="1"/>
  <c r="I38" i="1"/>
  <c r="J38" i="1"/>
  <c r="H39" i="1"/>
  <c r="I39" i="1"/>
  <c r="J39" i="1"/>
  <c r="H40" i="1"/>
  <c r="I40" i="1"/>
  <c r="J40" i="1"/>
  <c r="H41" i="1"/>
  <c r="I41" i="1"/>
  <c r="J41" i="1"/>
  <c r="H42" i="1"/>
  <c r="I42" i="1"/>
  <c r="J42" i="1"/>
  <c r="H43" i="1"/>
  <c r="I43" i="1"/>
  <c r="J43" i="1"/>
  <c r="H44" i="1"/>
  <c r="I44" i="1"/>
  <c r="J44" i="1"/>
  <c r="H45" i="1"/>
  <c r="I45" i="1"/>
  <c r="J45" i="1"/>
  <c r="H46" i="1"/>
  <c r="I46" i="1"/>
  <c r="J46" i="1"/>
  <c r="H47" i="1"/>
  <c r="I47" i="1"/>
  <c r="J47" i="1"/>
  <c r="H48" i="1"/>
  <c r="I48" i="1"/>
  <c r="J48" i="1"/>
  <c r="H49" i="1"/>
  <c r="I49" i="1"/>
  <c r="J49" i="1"/>
  <c r="J8" i="1"/>
  <c r="I8" i="1"/>
  <c r="H8" i="1"/>
  <c r="M52" i="9"/>
  <c r="L52" i="9"/>
  <c r="M50" i="9"/>
  <c r="L50" i="9"/>
  <c r="M48" i="9"/>
  <c r="L48" i="9"/>
  <c r="M45" i="9"/>
  <c r="L45" i="9"/>
  <c r="L42" i="9"/>
  <c r="L27" i="9"/>
  <c r="N22" i="9"/>
  <c r="M22" i="9"/>
  <c r="L22" i="9"/>
  <c r="M19" i="9"/>
  <c r="L19" i="9"/>
  <c r="L15" i="9"/>
  <c r="L11" i="9"/>
  <c r="M10" i="9"/>
  <c r="M8" i="9"/>
  <c r="L8" i="9"/>
  <c r="L4" i="9" l="1"/>
  <c r="D1" i="8" s="1"/>
  <c r="N4" i="9"/>
  <c r="N1" i="12" s="1"/>
  <c r="M4" i="9"/>
  <c r="E1" i="8" s="1"/>
  <c r="J1" i="8"/>
  <c r="C2" i="8" s="1"/>
  <c r="C2" i="10" l="1"/>
  <c r="C2" i="13"/>
  <c r="D1" i="12"/>
  <c r="F1" i="8"/>
  <c r="M1" i="12"/>
  <c r="C2" i="9"/>
  <c r="C3" i="8"/>
  <c r="C3" i="13" s="1"/>
  <c r="C3" i="9" l="1"/>
  <c r="C3" i="10"/>
  <c r="C3" i="1"/>
  <c r="C2" i="1"/>
  <c r="K2" i="2"/>
  <c r="H2" i="2"/>
  <c r="L1" i="2" l="1"/>
  <c r="H3" i="2" l="1"/>
  <c r="M1" i="2"/>
  <c r="K3" i="2" s="1"/>
</calcChain>
</file>

<file path=xl/connections.xml><?xml version="1.0" encoding="utf-8"?>
<connections xmlns="http://schemas.openxmlformats.org/spreadsheetml/2006/main">
  <connection id="1" interval="60" name="Подключение1" type="4" refreshedVersion="4" background="1" refreshOnLoad="1" saveData="1">
    <webPr sourceData="1" parsePre="1" consecutive="1" xl2000="1" url="http://ru.coinmill.com/KRW_USD.html#USD=1"/>
  </connection>
  <connection id="2" interval="60" name="Подключение2" type="4" refreshedVersion="4" background="1" refreshOnLoad="1" saveData="1">
    <webPr sourceData="1" parsePre="1" consecutive="1" xl2000="1" url="https://moskva.vbr.ru/banki/sberbank-rossii/kurs-valut"/>
  </connection>
</connections>
</file>

<file path=xl/sharedStrings.xml><?xml version="1.0" encoding="utf-8"?>
<sst xmlns="http://schemas.openxmlformats.org/spreadsheetml/2006/main" count="2019" uniqueCount="1502">
  <si>
    <t>Вес заказа, кг:</t>
  </si>
  <si>
    <t>EMS</t>
  </si>
  <si>
    <t>Россия</t>
  </si>
  <si>
    <t>Кредитные карты</t>
  </si>
  <si>
    <t>Дебетовые карты</t>
  </si>
  <si>
    <t>Кредиты</t>
  </si>
  <si>
    <t>Автокредиты</t>
  </si>
  <si>
    <t>Ипотека</t>
  </si>
  <si>
    <t>Вклады</t>
  </si>
  <si>
    <t>Страхование</t>
  </si>
  <si>
    <t>Банки</t>
  </si>
  <si>
    <t>Курсы обмена валют</t>
  </si>
  <si>
    <t>Сбербанк России</t>
  </si>
  <si>
    <t>в Москве</t>
  </si>
  <si>
    <t>Рефинансирование кредита</t>
  </si>
  <si>
    <t>Без первоначального взноса</t>
  </si>
  <si>
    <t>Для молодой семьи</t>
  </si>
  <si>
    <t>Рефинансирование ипотеки</t>
  </si>
  <si>
    <t>Военная ипотека</t>
  </si>
  <si>
    <t>Вклады до востребования</t>
  </si>
  <si>
    <t>обмен валют</t>
  </si>
  <si>
    <t>CoinMill.com - Обменные курсы валют</t>
  </si>
  <si>
    <t>Конвертор курсов обмена валют Корейский Вон (KRW) и Доллар США (USD)</t>
  </si>
  <si>
    <t>rss</t>
  </si>
  <si>
    <t xml:space="preserve">Добавьте свой комментарий к этой странице </t>
  </si>
  <si>
    <t>Введите сумму, которая будет конвертирована в поле слева от Корейский Вон. Используйте 'обратный курс валюты', чтобы конвертировать Доллар США по умолчанию. Нажмите на Доллары Соединенных Штатов или Выигранный Кореец, чтобы конвертировать между этой валютой и любыми другими валютами.</t>
  </si>
  <si>
    <t>Южная Корея</t>
  </si>
  <si>
    <t>Великобританские Острова ДевственницыEl СалвадорГуамВыстраивайте ОстроваМичронезияСеверные Острова MarianaPalauPuerto RicoСоединенные ШтатыТурки и острова caicosОстрова ДевственницыTimor-LesteЭквадор</t>
  </si>
  <si>
    <t>Корейский Вон (KRW)</t>
  </si>
  <si>
    <t>Доллар США (USD)</t>
  </si>
  <si>
    <t>Другие страны и валюты</t>
  </si>
  <si>
    <t>KRW</t>
  </si>
  <si>
    <t>USD</t>
  </si>
  <si>
    <t>coinmill.com</t>
  </si>
  <si>
    <t>1,000,000</t>
  </si>
  <si>
    <t>2,000,000</t>
  </si>
  <si>
    <t>5,000,000</t>
  </si>
  <si>
    <t>10,000,000</t>
  </si>
  <si>
    <t>20,000,000</t>
  </si>
  <si>
    <t>50,000,000</t>
  </si>
  <si>
    <t>100,000,000</t>
  </si>
  <si>
    <t>200,000,000</t>
  </si>
  <si>
    <t>KRW курс</t>
  </si>
  <si>
    <t>10,000.00</t>
  </si>
  <si>
    <t>20,000.00</t>
  </si>
  <si>
    <t>50,000.00</t>
  </si>
  <si>
    <t>100,000.00</t>
  </si>
  <si>
    <t>USD курс</t>
  </si>
  <si>
    <t>Распечатайте таблицу курсов и держите у себя в портмоне или бумажнике во время путешествия</t>
  </si>
  <si>
    <t>Оставить комментарий</t>
  </si>
  <si>
    <t>Тема комментария:</t>
  </si>
  <si>
    <t>Ваш комментарий:</t>
  </si>
  <si>
    <t>Ваше имя (будет показано с вашим комментарием):</t>
  </si>
  <si>
    <t>Варианты</t>
  </si>
  <si>
    <t>Округлять к наименьшей валютной единице.</t>
  </si>
  <si>
    <t>Не округлять результаты.</t>
  </si>
  <si>
    <t>Начальная валюта</t>
  </si>
  <si>
    <t>AED</t>
  </si>
  <si>
    <t>AFN</t>
  </si>
  <si>
    <t>ALL</t>
  </si>
  <si>
    <t>AMD</t>
  </si>
  <si>
    <t>ANC</t>
  </si>
  <si>
    <t>ANG</t>
  </si>
  <si>
    <t>AOA</t>
  </si>
  <si>
    <t>ARG</t>
  </si>
  <si>
    <t>ARS</t>
  </si>
  <si>
    <t>AUD</t>
  </si>
  <si>
    <t>AUR</t>
  </si>
  <si>
    <t>AWG</t>
  </si>
  <si>
    <t>AZN</t>
  </si>
  <si>
    <t>BAM</t>
  </si>
  <si>
    <t>BBD</t>
  </si>
  <si>
    <t>BCN</t>
  </si>
  <si>
    <t>BDT</t>
  </si>
  <si>
    <t>BET</t>
  </si>
  <si>
    <t>BGN</t>
  </si>
  <si>
    <t>BHD</t>
  </si>
  <si>
    <t>BIF</t>
  </si>
  <si>
    <t>BLC</t>
  </si>
  <si>
    <t>BMD</t>
  </si>
  <si>
    <t>BND</t>
  </si>
  <si>
    <t>BOB</t>
  </si>
  <si>
    <t>BRL</t>
  </si>
  <si>
    <t>BSD</t>
  </si>
  <si>
    <t>BTB</t>
  </si>
  <si>
    <t>BTC</t>
  </si>
  <si>
    <t>BTN</t>
  </si>
  <si>
    <t>BWP</t>
  </si>
  <si>
    <t>BZD</t>
  </si>
  <si>
    <t>CAD</t>
  </si>
  <si>
    <t>CDF</t>
  </si>
  <si>
    <t>CHF</t>
  </si>
  <si>
    <t>CLF</t>
  </si>
  <si>
    <t>CLP</t>
  </si>
  <si>
    <t>CNH</t>
  </si>
  <si>
    <t>CNY</t>
  </si>
  <si>
    <t>COP</t>
  </si>
  <si>
    <t>CRC</t>
  </si>
  <si>
    <t>CUC</t>
  </si>
  <si>
    <t>CVE</t>
  </si>
  <si>
    <t>CYP</t>
  </si>
  <si>
    <t>CZK</t>
  </si>
  <si>
    <t>DEE</t>
  </si>
  <si>
    <t>DGC</t>
  </si>
  <si>
    <t>DJF</t>
  </si>
  <si>
    <t>DKK</t>
  </si>
  <si>
    <t>DMD</t>
  </si>
  <si>
    <t>DOP</t>
  </si>
  <si>
    <t>DZD</t>
  </si>
  <si>
    <t>EFL</t>
  </si>
  <si>
    <t>EGP</t>
  </si>
  <si>
    <t>ERN</t>
  </si>
  <si>
    <t>ETB</t>
  </si>
  <si>
    <t>EUR</t>
  </si>
  <si>
    <t>FJD</t>
  </si>
  <si>
    <t>FKP</t>
  </si>
  <si>
    <t>FLO</t>
  </si>
  <si>
    <t>FLT</t>
  </si>
  <si>
    <t>FRC</t>
  </si>
  <si>
    <t>FRK</t>
  </si>
  <si>
    <t>FST</t>
  </si>
  <si>
    <t>FTC</t>
  </si>
  <si>
    <t>GBP</t>
  </si>
  <si>
    <t>GEL</t>
  </si>
  <si>
    <t>GHS</t>
  </si>
  <si>
    <t>GIP</t>
  </si>
  <si>
    <t>GLC</t>
  </si>
  <si>
    <t>GLD</t>
  </si>
  <si>
    <t>GMD</t>
  </si>
  <si>
    <t>GNF</t>
  </si>
  <si>
    <t>GTQ</t>
  </si>
  <si>
    <t>GYD</t>
  </si>
  <si>
    <t>HBN</t>
  </si>
  <si>
    <t>HKD</t>
  </si>
  <si>
    <t>HNL</t>
  </si>
  <si>
    <t>HRK</t>
  </si>
  <si>
    <t>HTG</t>
  </si>
  <si>
    <t>HUF</t>
  </si>
  <si>
    <t>IDR</t>
  </si>
  <si>
    <t>ILS</t>
  </si>
  <si>
    <t>INR</t>
  </si>
  <si>
    <t>IQD</t>
  </si>
  <si>
    <t>IRR</t>
  </si>
  <si>
    <t>ISK</t>
  </si>
  <si>
    <t>IXC</t>
  </si>
  <si>
    <t>JEP</t>
  </si>
  <si>
    <t>JMD</t>
  </si>
  <si>
    <t>JOD</t>
  </si>
  <si>
    <t>JPY</t>
  </si>
  <si>
    <t>KES</t>
  </si>
  <si>
    <t>KGS</t>
  </si>
  <si>
    <t>KHR</t>
  </si>
  <si>
    <t>KMF</t>
  </si>
  <si>
    <t>KPW</t>
  </si>
  <si>
    <t>KWD</t>
  </si>
  <si>
    <t>KYD</t>
  </si>
  <si>
    <t>KZT</t>
  </si>
  <si>
    <t>LAK</t>
  </si>
  <si>
    <t>LBP</t>
  </si>
  <si>
    <t>LKR</t>
  </si>
  <si>
    <t>LRD</t>
  </si>
  <si>
    <t>LSL</t>
  </si>
  <si>
    <t>LTC</t>
  </si>
  <si>
    <t>LTL</t>
  </si>
  <si>
    <t>LYD</t>
  </si>
  <si>
    <t>MAD</t>
  </si>
  <si>
    <t>MAX</t>
  </si>
  <si>
    <t>MDL</t>
  </si>
  <si>
    <t>MEC</t>
  </si>
  <si>
    <t>MGA</t>
  </si>
  <si>
    <t>MKD</t>
  </si>
  <si>
    <t>MMK</t>
  </si>
  <si>
    <t>MNC</t>
  </si>
  <si>
    <t>MNT</t>
  </si>
  <si>
    <t>MOP</t>
  </si>
  <si>
    <t>MRO</t>
  </si>
  <si>
    <t>MUR</t>
  </si>
  <si>
    <t>MVR</t>
  </si>
  <si>
    <t>MWK</t>
  </si>
  <si>
    <t>MXN</t>
  </si>
  <si>
    <t>MXV</t>
  </si>
  <si>
    <t>MYR</t>
  </si>
  <si>
    <t>MZN</t>
  </si>
  <si>
    <t>NAD</t>
  </si>
  <si>
    <t>NAS</t>
  </si>
  <si>
    <t>NET</t>
  </si>
  <si>
    <t>NGN</t>
  </si>
  <si>
    <t>NIO</t>
  </si>
  <si>
    <t>NMC</t>
  </si>
  <si>
    <t>NOK</t>
  </si>
  <si>
    <t>NPR</t>
  </si>
  <si>
    <t>NVC</t>
  </si>
  <si>
    <t>NXT</t>
  </si>
  <si>
    <t>NZD</t>
  </si>
  <si>
    <t>OMR</t>
  </si>
  <si>
    <t>ORB</t>
  </si>
  <si>
    <t>PAB</t>
  </si>
  <si>
    <t>PEN</t>
  </si>
  <si>
    <t>PGK</t>
  </si>
  <si>
    <t>PHP</t>
  </si>
  <si>
    <t>PHS</t>
  </si>
  <si>
    <t>PKR</t>
  </si>
  <si>
    <t>PLN</t>
  </si>
  <si>
    <t>POT</t>
  </si>
  <si>
    <t>PPC</t>
  </si>
  <si>
    <t>PTC</t>
  </si>
  <si>
    <t>PXC</t>
  </si>
  <si>
    <t>PYG</t>
  </si>
  <si>
    <t>QAR</t>
  </si>
  <si>
    <t>QRK</t>
  </si>
  <si>
    <t>RDD</t>
  </si>
  <si>
    <t>RON</t>
  </si>
  <si>
    <t>RSD</t>
  </si>
  <si>
    <t>RUB</t>
  </si>
  <si>
    <t>RWF</t>
  </si>
  <si>
    <t>SAR</t>
  </si>
  <si>
    <t>SBD</t>
  </si>
  <si>
    <t>SCR</t>
  </si>
  <si>
    <t>SDG</t>
  </si>
  <si>
    <t>SDR</t>
  </si>
  <si>
    <t>SEK</t>
  </si>
  <si>
    <t>SGD</t>
  </si>
  <si>
    <t>SHP</t>
  </si>
  <si>
    <t>SLL</t>
  </si>
  <si>
    <t>SLR</t>
  </si>
  <si>
    <t>SOS</t>
  </si>
  <si>
    <t>SRD</t>
  </si>
  <si>
    <t>STD</t>
  </si>
  <si>
    <t>SXC</t>
  </si>
  <si>
    <t>SYP</t>
  </si>
  <si>
    <t>SZL</t>
  </si>
  <si>
    <t>TAG</t>
  </si>
  <si>
    <t>TGC</t>
  </si>
  <si>
    <t>THB</t>
  </si>
  <si>
    <t>TIX</t>
  </si>
  <si>
    <t>TJS</t>
  </si>
  <si>
    <t>TMT</t>
  </si>
  <si>
    <t>TND</t>
  </si>
  <si>
    <t>TOP</t>
  </si>
  <si>
    <t>TRC</t>
  </si>
  <si>
    <t>TRY</t>
  </si>
  <si>
    <t>TTD</t>
  </si>
  <si>
    <t>TWD</t>
  </si>
  <si>
    <t>TZS</t>
  </si>
  <si>
    <t>UAH</t>
  </si>
  <si>
    <t>UGX</t>
  </si>
  <si>
    <t>UNO</t>
  </si>
  <si>
    <t>UYU</t>
  </si>
  <si>
    <t>UZS</t>
  </si>
  <si>
    <t>VEF</t>
  </si>
  <si>
    <t>VND</t>
  </si>
  <si>
    <t>VRC</t>
  </si>
  <si>
    <t>VTC</t>
  </si>
  <si>
    <t>VUV</t>
  </si>
  <si>
    <t>WDC</t>
  </si>
  <si>
    <t>WST</t>
  </si>
  <si>
    <t>XAF</t>
  </si>
  <si>
    <t>XAG</t>
  </si>
  <si>
    <t>XAL</t>
  </si>
  <si>
    <t>XAU</t>
  </si>
  <si>
    <t>XCC</t>
  </si>
  <si>
    <t>XCD</t>
  </si>
  <si>
    <t>XCP</t>
  </si>
  <si>
    <t>XDG</t>
  </si>
  <si>
    <t>XIC</t>
  </si>
  <si>
    <t>XJO</t>
  </si>
  <si>
    <t>XMR</t>
  </si>
  <si>
    <t>XMS</t>
  </si>
  <si>
    <t>XMT</t>
  </si>
  <si>
    <t>XOF</t>
  </si>
  <si>
    <t>XPD</t>
  </si>
  <si>
    <t>XPF</t>
  </si>
  <si>
    <t>XPM</t>
  </si>
  <si>
    <t>XPT</t>
  </si>
  <si>
    <t>XRP</t>
  </si>
  <si>
    <t>YAC</t>
  </si>
  <si>
    <t>YER</t>
  </si>
  <si>
    <t>ZAR</t>
  </si>
  <si>
    <t>ZCP</t>
  </si>
  <si>
    <t>ZET</t>
  </si>
  <si>
    <t>ZMW</t>
  </si>
  <si>
    <t>ZTC</t>
  </si>
  <si>
    <t>Мы надеемся, что этот калькулятор валют будет полезен, но но БЕЗ КАКОЙ-ЛИБО ГАРАНТИИ; даже без какой-либо подразумеваемой гарантии ПРИГОДНОСТИ или ПРИСПОСОБЛЕННОСТИ ДЛЯ ОПРЕДЕЛЕННОЙ ЦЕЛИ.</t>
  </si>
  <si>
    <t>Глобальное Преобразование: انجليزية | Англійская | Български | Català | Český | Dansk | Deutsch | Ελληνικά | English | Español | Eesti | Suomi | Français | Gaeilge | हिंदी | Bosanski jezik | Magyar | Indonesia | Íslenska | Italiano | עברית | 日本語 | 한국어 | Lietuviškai | Latvijas | Македонски | Melayu | Maltija | Nederlands | Norske | Polski | Português | Română | Русский | Slovensky | Slovenski | Shqiptar | Српски | Svenska | ภาษาไทย | Türkçe | Українська | Tiếng Anh | 中文（简体） | 繁體中文</t>
  </si>
  <si>
    <t>Этот сайт переведен с английского языка. Вы можете скорректировать плохой перевод самостоятельно.</t>
  </si>
  <si>
    <t>Выберу.ру — сравни и выбери</t>
  </si>
  <si>
    <t>НПФ</t>
  </si>
  <si>
    <t>Займы</t>
  </si>
  <si>
    <t xml:space="preserve">Выберите вклад </t>
  </si>
  <si>
    <t>Калькулятор вкладов</t>
  </si>
  <si>
    <t>Вклады в рублях</t>
  </si>
  <si>
    <t>Валютные вклады</t>
  </si>
  <si>
    <t>Вклады под максимальный процент</t>
  </si>
  <si>
    <t>Краткосрочные вклады</t>
  </si>
  <si>
    <t>Вклады с ежемесячной выплатой процентов</t>
  </si>
  <si>
    <t>Вклады для пенсионеров</t>
  </si>
  <si>
    <t xml:space="preserve">Выберите банк </t>
  </si>
  <si>
    <t>РоссельхозБанк</t>
  </si>
  <si>
    <t>Газпромбанк</t>
  </si>
  <si>
    <t>БИНБАНК</t>
  </si>
  <si>
    <t>Промсвязьбанк</t>
  </si>
  <si>
    <t>Московский Кредитный Банк</t>
  </si>
  <si>
    <t xml:space="preserve">Выберите ипотеку </t>
  </si>
  <si>
    <t>Ипотечный калькулятор</t>
  </si>
  <si>
    <t>Ипотека на вторичное жилье</t>
  </si>
  <si>
    <t>Ипотека под материнский капитал</t>
  </si>
  <si>
    <t>На строительство дома</t>
  </si>
  <si>
    <t>Райффайзенбанк</t>
  </si>
  <si>
    <t>ДельтаКредит</t>
  </si>
  <si>
    <t>ЮниКредит Банк</t>
  </si>
  <si>
    <t xml:space="preserve">Выберите кредит </t>
  </si>
  <si>
    <t>Кредитный калькулятор</t>
  </si>
  <si>
    <t>Кредит наличными без справок</t>
  </si>
  <si>
    <t>Кредит без справок и поручителей</t>
  </si>
  <si>
    <t>Кредит для пенсионеров</t>
  </si>
  <si>
    <t>Банк Хоум Кредит</t>
  </si>
  <si>
    <t xml:space="preserve">Выберите кредитную карту </t>
  </si>
  <si>
    <t>Моментальные кредитные карты</t>
  </si>
  <si>
    <t>Кредитные карты с онлайн заявкой</t>
  </si>
  <si>
    <t>Кредитные карты без справок</t>
  </si>
  <si>
    <t>Кредитные карты по паспорту</t>
  </si>
  <si>
    <t>Льготные кредитные карты</t>
  </si>
  <si>
    <t>Золотые кредитные карты</t>
  </si>
  <si>
    <t>Кредитные карты с бесплатной доставкой</t>
  </si>
  <si>
    <t>Кредитные карты Visa</t>
  </si>
  <si>
    <t xml:space="preserve">Выберите дебетовую карту </t>
  </si>
  <si>
    <t>Дебетовые карты с бесплатным обслуживанием</t>
  </si>
  <si>
    <t>Дебетовые карты с начислением процентов</t>
  </si>
  <si>
    <t>Дебетовые карты с кэшбеком</t>
  </si>
  <si>
    <t>Золотые дебетовые карты</t>
  </si>
  <si>
    <t>Дебетовые карты Visa</t>
  </si>
  <si>
    <t>Дебетовая карта Mastercard</t>
  </si>
  <si>
    <t>Дебетовые карты с бонусными милями</t>
  </si>
  <si>
    <t>Карты с онлайн заявкой</t>
  </si>
  <si>
    <t>Рейтинг банков по активам</t>
  </si>
  <si>
    <t>Рейтинг банков по вкладам</t>
  </si>
  <si>
    <t>Рейтинг банков по кредитам</t>
  </si>
  <si>
    <t>Отделения и банкоматы на карте</t>
  </si>
  <si>
    <t xml:space="preserve">  </t>
  </si>
  <si>
    <t>Альфа-Банк</t>
  </si>
  <si>
    <t xml:space="preserve">Курсы обмена валют </t>
  </si>
  <si>
    <t>Курсы продажи Евро в банках</t>
  </si>
  <si>
    <t>Курс обмена валют ЦБ РФ на сегодня и завтра</t>
  </si>
  <si>
    <t>Курс доллара к рублю ЦБ РФ на сегодня</t>
  </si>
  <si>
    <t>Курс евро к рублю ЦБ РФ на сегодня</t>
  </si>
  <si>
    <t xml:space="preserve">Курсы валют банков </t>
  </si>
  <si>
    <t xml:space="preserve">Выберите страховую компанию </t>
  </si>
  <si>
    <t>АльфаСтрахование</t>
  </si>
  <si>
    <t>ВСК</t>
  </si>
  <si>
    <t>ВТБ Страхование</t>
  </si>
  <si>
    <t>Ингосстрах</t>
  </si>
  <si>
    <t>СОГАЗ</t>
  </si>
  <si>
    <t>Главная страница / Банки Москвы / Сбербанк России / Курс обмена валют</t>
  </si>
  <si>
    <t>Курсы обмена валют в банке «Сбербанк России» в Москве</t>
  </si>
  <si>
    <t>Пресс-релизы и новости банка «Сбербанк России»</t>
  </si>
  <si>
    <t>Все новости банка «Сбербанк России»</t>
  </si>
  <si>
    <t>ЦБ USD</t>
  </si>
  <si>
    <t>ЦБ EUR</t>
  </si>
  <si>
    <t>Рейтинг банков</t>
  </si>
  <si>
    <t>Активы</t>
  </si>
  <si>
    <t>Депозиты</t>
  </si>
  <si>
    <t>Активы банков Москвы, млн. руб.</t>
  </si>
  <si>
    <t>Полный рейтинг банков Москвы</t>
  </si>
  <si>
    <t>Кредиты банков Москвы, млн. руб.</t>
  </si>
  <si>
    <t>Совкомбанк</t>
  </si>
  <si>
    <t>Депозиты банков Москвы, млн. руб.</t>
  </si>
  <si>
    <t>Выберу.ру</t>
  </si>
  <si>
    <t>Сравнивайте и выбирайте лучшее</t>
  </si>
  <si>
    <t>Описание</t>
  </si>
  <si>
    <t>Восстанавливающий крем с экстрактом улитки
DEOPROCE SNAIL RECOVERY CREAM
100g</t>
  </si>
  <si>
    <t>Крем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</si>
  <si>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Увлажняющий крем на водной основе
DEOPROCE SPECIAL WATER PLUS CREAM
100g</t>
  </si>
  <si>
    <t>Увлажняющий крем на водной основе, увлажняет и питает кожу, гиалуроновая кислота и морской коллаген , способствуют удержанию большого количества влаги в эпидермисе, восстановлению недостатка собственного коллагена в коже и придает коже упругость и эластичность, способствует разглаживанию морщин, а так же крем активно защищает кожу от вредного воздействия УФ лучей, тем самым предотвращая старение.</t>
  </si>
  <si>
    <t>Крем кислородный ферментативный
DEOPROCE FERMENTATION ACTIVE HEALING CREAM
100g</t>
  </si>
  <si>
    <t>Кислородный крем против морщин, ферментативный восстанавливающий питательный крем с омолаживающим и заживляющим эффектом.Подходит для любого типа кожи.</t>
  </si>
  <si>
    <t>Крем морской коллаген и минералы
DEOPROCE MARINE COLLAGEN MINERAL CREAM
100g</t>
  </si>
  <si>
    <t>Глубоко увлажняющий, успокаивающий кожу и омолаживающий крем. Создан на основе морской воды, добытой с глубины моря, содержит уникальный комплекс минералов, дарит коже лица мгновенное увлажнение, наполняет её энергией.Крем восстанавливает в клетках кожи все жизненно важные функции, благодаря чему кожа становится упругой и эластичной, повышается её тонус, разглаживаются морщины, выравнивается тон, лицо становится свежим и ухоженным.</t>
  </si>
  <si>
    <t>Крем успокаивающий с жиром норки
DEOPROCE RELAXING CARE MINK OIL CREAM
100g</t>
  </si>
  <si>
    <t>Расслабляющий крем для лица с жиром Норки и натуральным HG комплексом, восстанавливает гидро-липидный защитный барьер кожи, обладает прекрасной проникающей способностью, смягчает и питает кожу, создаёт и поддерживает идеальное увлажнение, улучшает цвет лица и эластичность кожи.</t>
  </si>
  <si>
    <t>Ампула-сыворотка с фильтратом улитки
DEOPROCE SNAIL RECOVERY BRIGHTENING AMPOULE
30ml</t>
  </si>
  <si>
    <t>Концентрированная сыворотка направленного действия для сияния кожи. Сыворотка осветляет пигментные пятна и предупреждает появление новых. Инновационная формула воздействует как на поверхности кожи, так и в ее глубоких слоях, благодаря чему день за днем цвет лица становится более ярким и ровным.Сыворотка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</si>
  <si>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Ампула-сыворотка с экстрактом икры
DEOPROCE CAVIAR SHINING TURN OVER AMPOULE
30ml</t>
  </si>
  <si>
    <t>В составе ампульной сыворотки от Deoproce икра таинственного и устрашающего хищника дарит красоту и молодость нашей коже. Богатая микроэлементами, ненасыщенными жирными кислотами, аминокислотами, витаминами и йодом икра оказывает мощнейшее омолаживающее действие.Сыворотка увлажняет и питает кожу, наполняет ее энергией, улучшает клеточный метаболизм, стимулирует синтез коллагена и эластина, усиливает защитные функции кожи.</t>
  </si>
  <si>
    <t>Антивозрастной тонер на основе муцина улитки
DEOPROCE SNAIL GALAC-TOX REVITAL TONER
130ml</t>
  </si>
  <si>
    <t xml:space="preserve">Этот тонер безупречно подойдет для ухода за проблемным, а также увядающим типом кожи. Средство обладает приятнейшей и быстровпитывающейся текстурой, что гарантированно исключает образование неприятной пленочки после его нанесения. Эффективное положительное действие продукта на кожу обеспечивается благодаря его составу, содержащему самые полезные компоненты. </t>
  </si>
  <si>
    <t>Антивозрастной крем на основе муцина улитки
DEOPROCE SNAIL GALAC-TOX REVITAL CREAM
50g</t>
  </si>
  <si>
    <t>Восстанавливающий крем DEOPROCE Snail Galac-Tox Revital Cream питает, сохраняет влагу в коже, борется с процессами старения.Крем с экстра том улитки, а также ферментированным экстрактом Galactomyces обеспечивает быстрое обновление и восстановление кожи, подходит для любого типа кожи, но особенно рекомендуется для жирной, проблемной кожи, кожи с расширенными порами, пигментированной и тусклой кожи.Крем с муцином улитки обладает мощным омолаживающим действием</t>
  </si>
  <si>
    <t>Антивозрастная ночная маска на основе муцина улитки
DEOPROCE SNAIL GALAC-TOX REVITAL SLEEPING PACK
50g</t>
  </si>
  <si>
    <t xml:space="preserve">Ночная маска для лица с муцином улиточной слизи, фильтратом ферментированных дрожжей (Galactomyces) и волюфилином помогает бороться со всеми признаками старения кожи.Секрет улиточной слизи возвращает коже упругость, восстанавливает ее структуру, помогает усилить естественный синтез коллагена и эластина, помогает разгладить морщины, устраняет эффект гусиных лапок.Также муцин улитки устраняет пигментные пятна, веснушки, следы от акне, оказывает мощное антиоксидантное действие и защищает от негативного воздействия окружающей среды. </t>
  </si>
  <si>
    <t>Антивозрастной крем вокруг глаз на основе муцина улитки
DEOPROCE SNAIL GALAC-TOX REVITAL EYE CREAM
30g</t>
  </si>
  <si>
    <t xml:space="preserve">Представленный крем является идеально подходящим средством для ухода за увядающей кожей глазного контура с такими присутствующими дефектами, как морщинки, отечность, недостаток эластичности, а также темная пигментация. Продукт имеет нежную консистенцию, которая обладает повышенной способностью к проницаемости в самые наиглубокие слои эпидермиса, что позволяет ему оказать максимальный положительный эффект в борьбе с возрастными признаками. </t>
  </si>
  <si>
    <t>Эмульсия алоэ вера
DEOPROCE ALOE VERA OASIS EMULSION
150ml</t>
  </si>
  <si>
    <t>Эмульсия с алоэ вера DEOPROCE Aloe Vera Oasis Emulsion оказывает увлажняющее, питательное, смягчающее действие. Подходит для сухой и обезвоженной кожи, успокаивает чувствительную кожу, оздоравливает проблемную, регулирует работу сальных желез жирной кожи, омолаживает зрелую</t>
  </si>
  <si>
    <t>Дневной крем алоэ вера
DEOPROCE ALOE VERA OASIS DAY CREAM
50g</t>
  </si>
  <si>
    <t>Многофункциональный дневной крем, содержащий живительный сок алоэ, который буквально переполнен витаминами, микро и макроэлементами, питающими и увлажняющими кожу. Биологически активные компоненты обеспечивают оздоровление и восстановление кожи, способствуют заживлению существующих повреждений, последствий акне.</t>
  </si>
  <si>
    <t>Ночной крем алоэ вера
DEOPROCE ALOE VERA OASIS NIGHT CREAM
50g</t>
  </si>
  <si>
    <t>Успокаивающий питательный ночной крем для лица на основе сока Алое вера, оказывает эффективное восстанавливающее действие на кожу во время сна, нежно питает и увлажняет кожу, замедляет процессы старения, а так же смягчает кожу, заметно улучшая ее внешний вид.</t>
  </si>
  <si>
    <t>Антивозрастной крем для лица на основе корня женьшеня и восточных трав, ухаживает за кожей, питает и увлажняет, разглаживает морщины , придает коже упругость и эластичность, улучшает микроциркуляцию клеток, способствует их обновлению.</t>
  </si>
  <si>
    <t>Крем вокруг глаз женьшень
WHEE HYANG WHITENING &amp; ANTI-WRINKLE EYE CREAM
30ml</t>
  </si>
  <si>
    <t>Крем для глаз уменьшает проявление морщин под глазами, отбеливает кожу и заботится о чувствителной коже вокруг глаз.В составе крема содержатся растительные экстракты корейских трав, которые питают и увлажняют кожу, улучшают эластичность и оказывают анти-эйдж эффект.</t>
  </si>
  <si>
    <t>Отбеливающая сыворотка в ампулах
WHEE HYANG WHITENING AMPOULE SET
(10ml×5)</t>
  </si>
  <si>
    <t>Концентрированное энергетическое средство направленного действия. Антивозрастная сыворотка предназначена для осветления пигментации и разглаживания морщин, обеспечивает мощную антиоксидантную защиту. Глубоко проникая в кожу, сыворотка запускает процессы омоложения на клеточном уровне, значительно улучшает внешний вид, делает лицо свежим и ухоженным.</t>
  </si>
  <si>
    <t>Крем зеленый чай
PREMIUM DEOPROCE GREEN TEA TOTAL SOLUTION CREAM
150ml</t>
  </si>
  <si>
    <t>Средство из премиальной линии Deoproce с зеленым чаем. Крем с приятной текстурой и легким ароматом свежести оказывает полноценное уходовое воздействие, помогает решить различные кожные проблемы. Крем увлажняет и витаминизирует кожу, тонизирует ее и оживляет, успокаивает раздражения и предупреждает появление акне, устраняет отечность и улучшает цвет.Крем оберегает кожу от потери влаги, снимает шелушения и раздражения. Сразу после нанесения кожа получает глубокое увлажнение и заряд бодрости.</t>
  </si>
  <si>
    <t>Крем вокру глаз зеленый чай
PREMIUM DEOPROCE TOTAL SOLUTION  EYE CREAM
30ml</t>
  </si>
  <si>
    <t>Крем для глаз содержит экстракт зеленого чая, который питает и увлажняет кожу, убирает отеки и синяки под глазами, а также способствует разглаживанию морщин.Использование крема заметно уменьшит мелкие морщинки и надолго сохранит свежесть и молодость лица.</t>
  </si>
  <si>
    <t>Эссенция зеленый чай
PREMIUM DEOPROCE VITA GOLD ESSENCE
50ml</t>
  </si>
  <si>
    <t>Эссенция с содержанием золота и экстрактом зеленого чая интенсивно увлажняет кожу и создает невидимую защитную пленку, которая удерживает влагу и спасает кожу от обезвоживания. Зеленый чай способствует разглаживанию морщин, улучшает цвет лица и придает коже эластичность и тонус. Средство борется с признаками старения кожи, является прекрасным антиоксидантом и оказывает противовоспалительное и антибактериальное действие.</t>
  </si>
  <si>
    <t>Крем для лица с протеинами паутины
DEOPROCE SPIDER WEB MULTI CARE CREAM
50ml</t>
  </si>
  <si>
    <t>В составе крема от Deoproce протеины паутинного шелка, которые способствуют увлажнению и смягчению кожи, выравнивают ее текстуру и придают ей необычайную шелковистость.Крем воздействует на кожу сразу по нескольким направлениям: питает и увлажняет, смягчает и разглаживает, осветляет и омолаживает, так как помимо паутинного шелка крем содержит гиалуроновую кислоту и ниацинамид.</t>
  </si>
  <si>
    <t>Антивозрастная эссенция на основе шестилетнего корня женьшеня
DEOPROCE CHEON SAM HWA ORIENTAL ESSENCE
40g</t>
  </si>
  <si>
    <t>Антивозрастная Эссенция Шестилетнего корня Женьшеня и экстракта Нарцисса, питает и увлажняет кожу, восстанавливает, заживляет, разглаживает морщины, придает упругость и сияющий здоровый вид.</t>
  </si>
  <si>
    <t>Крем коллаген обновленный
CLEANBELLO COLLAGEN ESSENTIAL MOISTURE CREAM
50g</t>
  </si>
  <si>
    <t>Увлажняющий крем с морским коллагеном, подходит для дневного и ночного использования, содержит антивозрастные свойства, защищает ее от потери влаги, делает ее более эластичной и упругой, помогает защитить от различных внешних экологических загрязнений, обеспечивает кожу влагой.</t>
  </si>
  <si>
    <t>Крем вокруг глаз коллаген
CLEANBELLO COLLAGEN ESSENTIAL MOISTURE EYE CREM
40ml</t>
  </si>
  <si>
    <t>Крем с высоким содержанием коллагена предназначена для ухода за нежной кожей век. Бережно и естественно борется с признаками старения, способствует разглаживанию морщин и укреплению кожи.В составе крема гидролизованный морской коллаген, который является наиболее близким к естественному человеческому коллагену, он легко усваивается и на клеточном уровне замедляет процессы старения.</t>
  </si>
  <si>
    <t>Маска для лица с коллагеном
CLEANBELLO COLLAGEN CLEAN &amp; WHITE ESSENCE PACK
170g</t>
  </si>
  <si>
    <t>Восстанавливающая маска с коллагеном, восстанавливает, подтягивает и питает кожу, способствует выработке собственного коллагена и эластана в коже, защищает от воздействия окружающей среды.</t>
  </si>
  <si>
    <t>Крем с экстрактом сои
ESTHEROCE SOYBEAN REPAIR SOLUTION CREAM
50ml</t>
  </si>
  <si>
    <t>Крем из серии восстанавливающих укрепляющих средств на основе экстракта ферментированных соевых бобов активно питая кожу, смягчает и омолаживает, укрепляет иммунитет, а также помогает противостоять влиянию солнечного ультрафиолета. Изофлавоны, содержащиеся в составе экстракта предупреждают гормональное старение кожи, увлажняют и смягчают её.</t>
  </si>
  <si>
    <t>Лосьон олива
PREMIUM DEOPROCE OLIVETHERAPY ESSENTIAL MOISTURE LOTION
150ml</t>
  </si>
  <si>
    <t>Лосьон с маслом оливы оказывает глубокое увлажняющее действие, смягчает кожу, нормализует кислородный обмен и питание клеток кожи, предупреждает ее старение и увядание, разглаживает и делает ее более упругой, защищает от негативного воздействия окружающей среды.</t>
  </si>
  <si>
    <t>Крем для лица олива
PREMIUM DEOPROCE OLIVETHERAPY ESSENTIAL MOISTURE CREAM
60ml</t>
  </si>
  <si>
    <t>Премиум крем с натуральным и очень полезным для кожи маслом оливы. Крем предназначен для ухода за сухой и вялой кожей, глубоко питает и увлажняет, а также защищает кожу от воздействия УФ-лучей, обветриваний, нейтрализует действие свободных радикалов.</t>
  </si>
  <si>
    <t>Корректирующий крем мгновенного действия вокруг глаз "Время назад"
DEOPROCE TIME RESET EYE CORRECTOR
30g</t>
  </si>
  <si>
    <t>Эффективное средство для устранения морщин вокруг глаз. Улучшает внешнее состояние кожи и воздействует на нее на клеточном уровне.Сразу после нанесения крем увлажняет кожу, заполняет морщинки, тем самым визуально уменьшает их, разглаживает кожу, одновременно с этим защищает кожу от негативного влияния УФ-излучения, ветра, перепадов температур.</t>
  </si>
  <si>
    <t>Мгновенная подтягивающая сыворотка с лифтинг эффектом
DEOPROCE TIME LIFTING FOCUS AMPOULE
15 ml</t>
  </si>
  <si>
    <t>В основе препарата заложен активный натуральный комплекс: экстракт бутона нарцисса, Ацетилгексапептид-8 и пальметоил трипептид-5.Ацетилгексапептид-8, новое поколение биологически безопасных косметических средств, альтернатива инъекциям Ботокс не является токсином, абсолютно безопасен.</t>
  </si>
  <si>
    <t>Трёхфазная сыворотка с цветочным медом  DEOPROCE YUCHAE FLOWER HONEY 3-STEP OIL
30g</t>
  </si>
  <si>
    <t>Сыворотка создана для активного питания кожи, ее состав делится на три фазы: мед (глубокое питание), множество полезных растительных экстрактов (рис, прополис, фруктовые, мелиса...), масел (рапса, макадамии, оливы, камелии, жожоба, арганы, виноградной косточки). Сыворотка глубоко проникать в поры, замечательно питает кожу, и препятствует испарению влаги, тем самым придавая лицу свежесть, и ощущение увлажненности, замедляя процессы старения.</t>
  </si>
  <si>
    <t>Кислородная маска                                                                        DEOPROCE O2 BUBBLE BRIGHTENING MASK                                100ml</t>
  </si>
  <si>
    <t>Кислородная гель-маска при нанесении превращается в пенку с "пузырящимся" эффектом, благодаря этому эффективно очищает, устраняет загрязнения даже из глубоких пор, оказывает легкое массажное действие и улучшает регенерацию кожи.Маска Deoproce O2 Bubble Brightening Mask особенно рекомендуется для комбинированной, жирной кожи лица, с расширенными порами и тусклым оттенком кожи.</t>
  </si>
  <si>
    <t>Крем вокруг глаз
ESTHEROCE HERB GOLD WHITENING &amp; WRINKLE CARE EYE CREAM
40g</t>
  </si>
  <si>
    <t>Антивозрастнаой крем для зоны вокруг глаз из серии Herb Gold c золотом и розовой водой. Серия Herb Gold ("Золотая трава") c золотыми частицами и травяными экстрактами делает уставшую возрастную кожу свежей, светлой и сияющей. Крем для глаз подтягивает кожу, глубоко увлажняет, разглаживает мелкие мимические морщины в уголках глаз, осветляет темные круги под глазами и оказывает антивозрастное действие.</t>
  </si>
  <si>
    <t>Крем для лица коэнзим Q10                                                                                        DEOPROCE COENZYME Q10 FIRMING CREAM                                                                      50ml</t>
  </si>
  <si>
    <t>Укрепляющий крем с Коэнзимом Q10, увлажняет и питает кожу, усиливает защитные функции, укрепляет, подтягивает и разглаживает морщины и восстанавливает баланс влаги в коже, оказывает противовоспалительное действие.</t>
  </si>
  <si>
    <t>Восстанавливающий крем для рук и ног активно увлажняет и смягчает сухую кожу рук и ступней, ускоряет заживление мелких повреждений на коже, делает кожу мягкой, гладкой и нежной.Восстанавливающий крем для рук и ног Deoproce Snail Recovery Moisure Hand Foot активно увлажняет и смягчает сухую кожу рук и ступней, ускоряет заживление мелких повреждений на коже, делает кожу мягкой, гладкой и нежной</t>
  </si>
  <si>
    <t>масло для тела абрикосовое                                                 DEOPROCE DEEP RICH MOISTURE BODY OIL APRICOT                     215 ml</t>
  </si>
  <si>
    <t>Средство с маслом абрикосовых косточек способствует хорошему питанию, смягчению и увлажнению кожи, предупреждает появление сухости и шелушений, ускоряет отслаивание ороговевших чешуек, благодаря чему кожа становится более гладкой и шелковистой. Масло оказывает омолаживающее действие: повышает упругость кожи, тонизирует ее, разглаживает морщины. Незаменимо для увядающей и дряблой кожи.</t>
  </si>
  <si>
    <t>Укрепляющий шампунь с витаминным комплексом, экстракта авокадо, хной, брокколи и зеленого чая.</t>
  </si>
  <si>
    <t>В составе бальзама бесцветная хна, зеленый чай, а также другие восстанавливающие компоненты. Рекомендуется для нормальных и склонных к жирности волос.бесцветная хна борется с перхотью, сухой и жирной. Благодаря хне, волосы укрепляются от корней до кончиков, и становятся сильными, упругими, здоровыми.Зеленый чай оказывает антисептическое и антибактериальное действие, успокаивает и заживляет поврежденную кожу, улучшает кровообращение и обменные процессы, устраняет раздражения, жирность и блеск.</t>
  </si>
  <si>
    <t>шампунь                                                                                           DEOPROCE WHEE HYANG SHAMPOO                                                530ml</t>
  </si>
  <si>
    <t>в шампунь так же входят экстракт корня солодки,экстракт корня горца многоцветкового,экстракт хны,экстракт корня дудника лекарственного,экстракт корня женьшеня, экстракт портулака огородного,экстракт корня ревеня пальчатого,экстракт луковицы орхидеи фиолетовой,</t>
  </si>
  <si>
    <t>бальзам                                                                                                 DEOPROCE WHEE HYANG RINSE                                                          530ml</t>
  </si>
  <si>
    <t>Кондиционер с корнем женьшеня – эффективное омолаживающее средство для волос: восстанавливает поврежденные участки, делает волосы гладкими, устраняет секущиеся кончики, защищает от  вредного воздействия окружающей среды. После использования кондиционера волосы становтся более послушными, меньше эликтризуются.</t>
  </si>
  <si>
    <t>маска для волос аргана                                                              DEOPRPCE HAIR PACK  ARGAN SILKY MOISTURE                      1000ml</t>
  </si>
  <si>
    <t>Эффективно восстанавливающая маска для ослабленных, ломких и сухих волос. Маска южнокорейской компании Deoproce будет полезной также в качестве профилактического средства для нормальных неповрежденных волос.</t>
  </si>
  <si>
    <t>При регулярном применении эссенции с маслом арганы можно забыть о выпадении волос, об их сухости и ломкости. Волосы становятся сильными и упругими, гладкими, блестящими и шелковистыми, лучше держат прическу при высокой влажности воздуха.Средство с легкой текстурой, хорошо распределяется по волосам, не жирнит и не утяжеляет их.</t>
  </si>
  <si>
    <t>Казахстан,
Украина</t>
  </si>
  <si>
    <t>Каталог банков</t>
  </si>
  <si>
    <t>Обмен валюты</t>
  </si>
  <si>
    <t>Каталог НПФ</t>
  </si>
  <si>
    <t>Рейтинг НПФ</t>
  </si>
  <si>
    <t>Отзывы</t>
  </si>
  <si>
    <t>Микрозаймы</t>
  </si>
  <si>
    <t>Займы под авто</t>
  </si>
  <si>
    <t>Каско</t>
  </si>
  <si>
    <t>ОСАГО</t>
  </si>
  <si>
    <t>Рейтинг страховых компаний</t>
  </si>
  <si>
    <t>Каталог страховых компаний</t>
  </si>
  <si>
    <t>ПАО Банк «ФК Открытие»</t>
  </si>
  <si>
    <t>Почта Банк</t>
  </si>
  <si>
    <t>Карты беспроцентной рассрочки</t>
  </si>
  <si>
    <t>Отзывы о банках</t>
  </si>
  <si>
    <t>Либерти Страхование</t>
  </si>
  <si>
    <t>ЭРГО Жизнь</t>
  </si>
  <si>
    <t xml:space="preserve">Выберите микрозайм </t>
  </si>
  <si>
    <t>Займ за час</t>
  </si>
  <si>
    <t>Займ за 5 минут</t>
  </si>
  <si>
    <t>Займ без проверки</t>
  </si>
  <si>
    <t>Займ на счет в банке</t>
  </si>
  <si>
    <t>Займы онлайн</t>
  </si>
  <si>
    <t xml:space="preserve">Выберите МФО </t>
  </si>
  <si>
    <t xml:space="preserve">Выберите займ под авто </t>
  </si>
  <si>
    <t xml:space="preserve">Выберите автоломбард </t>
  </si>
  <si>
    <t>Удобный</t>
  </si>
  <si>
    <t>Гарант</t>
  </si>
  <si>
    <t>Автоломбард-88</t>
  </si>
  <si>
    <t>АВТОЛОМБАРД 777</t>
  </si>
  <si>
    <t>№</t>
  </si>
  <si>
    <r>
      <rPr>
        <b/>
        <sz val="8"/>
        <color rgb="FFFF0000"/>
        <rFont val="Arial"/>
        <family val="2"/>
        <charset val="204"/>
      </rPr>
      <t xml:space="preserve">НОВИНКА </t>
    </r>
    <r>
      <rPr>
        <sz val="8"/>
        <rFont val="Arial"/>
        <family val="2"/>
        <charset val="204"/>
      </rPr>
      <t>эссенция для волос</t>
    </r>
    <r>
      <rPr>
        <b/>
        <sz val="8"/>
        <rFont val="Arial"/>
        <family val="2"/>
        <charset val="204"/>
      </rPr>
      <t xml:space="preserve"> АРГАНА</t>
    </r>
    <r>
      <rPr>
        <sz val="8"/>
        <rFont val="Arial"/>
        <family val="2"/>
        <charset val="204"/>
      </rPr>
      <t xml:space="preserve"> DEOPROCE ARGAN THERAPY HAIR ESSENCE 80 ml</t>
    </r>
  </si>
  <si>
    <t>Фото</t>
  </si>
  <si>
    <t>Артикул</t>
  </si>
  <si>
    <t>Название</t>
  </si>
  <si>
    <t>5000-9999</t>
  </si>
  <si>
    <t>10000-19999</t>
  </si>
  <si>
    <t>20000-39999</t>
  </si>
  <si>
    <t>40000 и более</t>
  </si>
  <si>
    <t>ДП1</t>
  </si>
  <si>
    <t>ДП2</t>
  </si>
  <si>
    <t>ДП3</t>
  </si>
  <si>
    <t>ДП4</t>
  </si>
  <si>
    <t>ДП5</t>
  </si>
  <si>
    <t>ДП6</t>
  </si>
  <si>
    <t>ДП7</t>
  </si>
  <si>
    <t>ДП8</t>
  </si>
  <si>
    <t>ДП9</t>
  </si>
  <si>
    <t>ДП10</t>
  </si>
  <si>
    <t>ДП11</t>
  </si>
  <si>
    <t>ДП12</t>
  </si>
  <si>
    <t>ДП13</t>
  </si>
  <si>
    <t>ДП14</t>
  </si>
  <si>
    <t>ДП15</t>
  </si>
  <si>
    <t>ДП16</t>
  </si>
  <si>
    <t>ДП17</t>
  </si>
  <si>
    <t>ДП18</t>
  </si>
  <si>
    <t>ДП19</t>
  </si>
  <si>
    <t>ДП20</t>
  </si>
  <si>
    <t>ДП21</t>
  </si>
  <si>
    <t>ДП22</t>
  </si>
  <si>
    <t>ДП23</t>
  </si>
  <si>
    <t>ДП24</t>
  </si>
  <si>
    <t>ДП25</t>
  </si>
  <si>
    <t>ДП26</t>
  </si>
  <si>
    <t>ДП27</t>
  </si>
  <si>
    <t>ДП28</t>
  </si>
  <si>
    <t>ДП29</t>
  </si>
  <si>
    <t>ДП30</t>
  </si>
  <si>
    <t>ДП31</t>
  </si>
  <si>
    <t>ДП33</t>
  </si>
  <si>
    <t>ДП34</t>
  </si>
  <si>
    <t>ДП35</t>
  </si>
  <si>
    <t>ДП36</t>
  </si>
  <si>
    <t>ДП37</t>
  </si>
  <si>
    <t>ДП38</t>
  </si>
  <si>
    <t>ДП39</t>
  </si>
  <si>
    <t>ДП40</t>
  </si>
  <si>
    <t>ДП41</t>
  </si>
  <si>
    <t>ДП42</t>
  </si>
  <si>
    <t>ДП43</t>
  </si>
  <si>
    <t>Вес брутто(г)</t>
  </si>
  <si>
    <t>Крем для лица женьшень
WHEE HYANG ANTI-WRINKLE CREAM
50ml</t>
  </si>
  <si>
    <t xml:space="preserve">Выберите предложение </t>
  </si>
  <si>
    <t>шампунь зеленый чай, хна                                                            
DEOPROCE SHAMPOO - GREENTEA HENNA PURE REFRESH
1000ml</t>
  </si>
  <si>
    <t>бальзам зеленый чай, хна
DEOPROCE RINSE - GREENTEA HENNA PURE REFRESH
1000ml</t>
  </si>
  <si>
    <t>ЗБ1</t>
  </si>
  <si>
    <t>Антибактериальный спрей для носа, 20 мл</t>
  </si>
  <si>
    <t>ЗБ2</t>
  </si>
  <si>
    <t>Антибактериальный спрей для полости рта "Жуйсян Цингуо Ицзюнь" (Qing Guo), 30 мл</t>
  </si>
  <si>
    <t>ЗБ3</t>
  </si>
  <si>
    <t>Антиникотиновый пластырь (Stop Smoking Patch), 1 шт.</t>
  </si>
  <si>
    <t>ЗБ4</t>
  </si>
  <si>
    <t>Болеутоляющий лечебный бальзам Дымок, 15 мл</t>
  </si>
  <si>
    <t>ЗБ5</t>
  </si>
  <si>
    <t>Гель для сокращения влагалища (Yuyinmei vagina tightening gel), уп. 5 шт * 6 г</t>
  </si>
  <si>
    <t>ЗБ6</t>
  </si>
  <si>
    <t>Гель от геморроя (Bingchan), уп. 6 шт * 3 г</t>
  </si>
  <si>
    <t>ЗБ7</t>
  </si>
  <si>
    <t>Гель от простатита (Prosta-gel), уп. 6 шт * 3 г</t>
  </si>
  <si>
    <t>ЗБ8</t>
  </si>
  <si>
    <t>Гель с экстрактом алоэ вера от прыщей и угрей «Тяньжань лухуэй цзяо», 2 флакона по 5 г</t>
  </si>
  <si>
    <t>ЗБ9</t>
  </si>
  <si>
    <t>Гинекологический гель с ионами серебра, 1 уп. 5*3г</t>
  </si>
  <si>
    <t>ЗБ10</t>
  </si>
  <si>
    <t>Диабетический пластырь (Blood Sugar (Diabetic) Plaster), 1 шт.</t>
  </si>
  <si>
    <t>ЗБ12</t>
  </si>
  <si>
    <t>Дневные впитывающие прокладки Шуйя (Shuya), уп. 10 шт</t>
  </si>
  <si>
    <t>ЗБ13</t>
  </si>
  <si>
    <t>Ежедневные прокладки Шуйя (Shuya), уп. 30 шт</t>
  </si>
  <si>
    <t>ЗБ14</t>
  </si>
  <si>
    <t>Инфракрасный пластырь от пяточной шпоры, 1 уп. 8 шт.</t>
  </si>
  <si>
    <t>ЗБ15</t>
  </si>
  <si>
    <t>Китайский обезболивающий пластырь Хуван, уп. 6 шт</t>
  </si>
  <si>
    <t>ЗБ16</t>
  </si>
  <si>
    <t>Комплекс гинекологический №1 (Beautiful Life)  (интимный гель, тампоны БЛ, отвар - все по 3 уп)</t>
  </si>
  <si>
    <t>ЗБ17</t>
  </si>
  <si>
    <t>Комплекс гинекологический №2 (Clean Point)  (интимный гель, тампоны КП, отвар - все по 3 уп)</t>
  </si>
  <si>
    <t>ЗБ18</t>
  </si>
  <si>
    <t>Комплекс для похудения (Пластыри для снижения веса Soso 30 шт, Чай для похудения 3 уп)</t>
  </si>
  <si>
    <t>ЗБ19</t>
  </si>
  <si>
    <t>Комплекс для снижения сахара (Чай для снижения сахара 4 шт,  Пластыри для снижения сахара 15 шт)</t>
  </si>
  <si>
    <t>ЗБ20</t>
  </si>
  <si>
    <t>Комплекс ортопедический ZB Pain Relief (Ортопедический пластырь ZB Pain Relief 20 шт, Ортопедический спрей 3шт.</t>
  </si>
  <si>
    <t>ЗБ21</t>
  </si>
  <si>
    <t>Комплекс ортопедический магнитный (магнитные пластыри: От боли в пояснице 2 уп, От ревматической боли в суставах и мыщцах 2 уп, От боли при травмах и ушибах 2 уп,  От боли при травмах и ушибах 2 уп)</t>
  </si>
  <si>
    <t>ЗБ22</t>
  </si>
  <si>
    <t>ЗБ23</t>
  </si>
  <si>
    <t>ЗБ24</t>
  </si>
  <si>
    <t>Комплекс от геморроя (гель от геморроя 3 шт, 24 пластырей от геморроя)</t>
  </si>
  <si>
    <t>ЗБ25</t>
  </si>
  <si>
    <t>Комплекс от простатита (гель от простатита 3 шт, 15 пластырей от простатита)</t>
  </si>
  <si>
    <t>ЗБ26</t>
  </si>
  <si>
    <t>Комплекс урологический (Урологические пластыри 15 шт, Урологические мужские прокладки 10 шт)</t>
  </si>
  <si>
    <t>ЗБ27</t>
  </si>
  <si>
    <t>Коробки для пластырей Foot Patch, 1 шт.</t>
  </si>
  <si>
    <t>ЗБ28</t>
  </si>
  <si>
    <t>Коробочки для тампонов Beautiful Life (на каждые 6 тампонов), 1 шт.</t>
  </si>
  <si>
    <t>ЗБ29</t>
  </si>
  <si>
    <t>Коробочки для тампонов Clean Point (на каждые 6 тампонов), 1 шт.</t>
  </si>
  <si>
    <t>ЗБ30</t>
  </si>
  <si>
    <t>Крем от грибка ногтей, 60г</t>
  </si>
  <si>
    <t>ЗБ32</t>
  </si>
  <si>
    <t>Магнитный пластырь  от боли в пояснице (фиолетовый), уп. 6 шт</t>
  </si>
  <si>
    <t>ЗБ33</t>
  </si>
  <si>
    <t>Магнитный пластырь MiaoLaoDi от «косточек» на ногах (коричневый), уп. 6 шт</t>
  </si>
  <si>
    <t>ЗБ34</t>
  </si>
  <si>
    <t>Магнитный пластырь от боли в плече (зеленый), уп. 6 шт</t>
  </si>
  <si>
    <t>ЗБ35</t>
  </si>
  <si>
    <t>Магнитный пластырь от боли при травмах и ушибах (синий), уп. 6 шт</t>
  </si>
  <si>
    <t>ЗБ36</t>
  </si>
  <si>
    <t>Магнитный пластырь от ревматической боли в суставах и мыщцах (красный), уп. 6 шт</t>
  </si>
  <si>
    <t>ЗБ37</t>
  </si>
  <si>
    <t>Магнитный турмалиновый (инфракрасный) пояс, 1 шт</t>
  </si>
  <si>
    <t>ЗБ38</t>
  </si>
  <si>
    <t>ЗБ39</t>
  </si>
  <si>
    <t>Мазь от варикоза (Mai Le Ping Varicose Veins Cream), тюбик 1 шт * 30 г</t>
  </si>
  <si>
    <t>ЗБ40</t>
  </si>
  <si>
    <t>Мазь от розацеи, 20 г</t>
  </si>
  <si>
    <t>ЗБ41</t>
  </si>
  <si>
    <t>Набор тампонов БЛ  «Пробный» (тампоны 2 уп по 6 шт, отвар 1 уп по 12 шт)</t>
  </si>
  <si>
    <t>ЗБ42</t>
  </si>
  <si>
    <t>Набор тампонов БЛ (пакет 100 шт.)</t>
  </si>
  <si>
    <t>Набор тампонов КП  «Пробный» (тампоны 2 уп по 6 шт, отвар 1 уп по 12 шт)</t>
  </si>
  <si>
    <t>ЗБ44</t>
  </si>
  <si>
    <t>Набор тампонов КП (пакет 100 шт.)</t>
  </si>
  <si>
    <t>ЗБ45</t>
  </si>
  <si>
    <t>Ночные впитывающие прокладки Шуйя (Shuya), уп. 8 шт</t>
  </si>
  <si>
    <t>ЗБ46</t>
  </si>
  <si>
    <t>Обезболивающий ортопедический пластырь Скорпион (новая форма выпуска), 1 шт</t>
  </si>
  <si>
    <t>ЗБ47</t>
  </si>
  <si>
    <t>Омолаживающая сыворотка от морщин (3*3мл с порошком, 3*3мл с жидкостью)</t>
  </si>
  <si>
    <t>ЗБ48</t>
  </si>
  <si>
    <t>Ортопедический спрей (Jin Gu Ling Pain Relief Bone spray), спрей 30 мл</t>
  </si>
  <si>
    <t>ЗБ49</t>
  </si>
  <si>
    <t>Палочка Чка (Доянь) для сокращения влагалища, 1 шт.</t>
  </si>
  <si>
    <t>ЗБ50</t>
  </si>
  <si>
    <t>Палочка Night Beautiful для сокращения влагалища, 1 шт.</t>
  </si>
  <si>
    <t>ЗБ51</t>
  </si>
  <si>
    <t>ЗБ52</t>
  </si>
  <si>
    <t>Пластырь «Маочжен», уп. 4 шт</t>
  </si>
  <si>
    <t>ЗБ53</t>
  </si>
  <si>
    <t>Пластырь от геморроя Anti-Hemorrhoids, 1 шт.</t>
  </si>
  <si>
    <t>ЗБ54</t>
  </si>
  <si>
    <t>Пластырь для снижения веса Soso, 1 шт.</t>
  </si>
  <si>
    <t>ЗБ55</t>
  </si>
  <si>
    <t>Пластырь на стопы Foot Patch, уп. 20 шт.</t>
  </si>
  <si>
    <t>ЗБ56</t>
  </si>
  <si>
    <t>Пластырь ортопедический ZB Pain Relief Orthopedic Plaster, 1 шт.</t>
  </si>
  <si>
    <t>ЗБ57</t>
  </si>
  <si>
    <t>Пластырь от варикоза и васкулита Сань Лэ, 1 шт.</t>
  </si>
  <si>
    <t>ЗБ58</t>
  </si>
  <si>
    <t>Пластырь от гипертонии (Hypertension patch), 1 шт.</t>
  </si>
  <si>
    <t>ЗБ59</t>
  </si>
  <si>
    <t>Пластырь от мастопатии Huaxin Breast Plaster, 1 шт.</t>
  </si>
  <si>
    <t>ЗБ60</t>
  </si>
  <si>
    <t>Пластырь от пяточных шпор, 1 шт.</t>
  </si>
  <si>
    <t>ЗБ61</t>
  </si>
  <si>
    <t>Пластырь урологический ZB Prostatic Navel Plaster, 1 шт.</t>
  </si>
  <si>
    <t>ЗБ62</t>
  </si>
  <si>
    <t>Сменные фитопакеты для инфракрасных наколенников, 1 пара</t>
  </si>
  <si>
    <t>ЗБ63</t>
  </si>
  <si>
    <t>Сменный фитопакет для турмалинового (инфракрасного) пояса, 1 шт.</t>
  </si>
  <si>
    <t>ЗБ64</t>
  </si>
  <si>
    <t>ЗБ65</t>
  </si>
  <si>
    <t>Средство для спринцевания Юй Цин Дань Чай, уп. 12 шт.</t>
  </si>
  <si>
    <t>ЗБ66</t>
  </si>
  <si>
    <t>Тампон Бьютифул Лайф (Beautiful Life), (поштучно), 1 шт.</t>
  </si>
  <si>
    <t>ЗБ67</t>
  </si>
  <si>
    <t>Тампон Клин Поинт (Clean Point), (поштучно), 1 шт.</t>
  </si>
  <si>
    <t>ЗБ68</t>
  </si>
  <si>
    <t>Тампоны Бьютифул Лайф (Beautiful Life), (уп. 6 шт.)</t>
  </si>
  <si>
    <t>ЗБ69</t>
  </si>
  <si>
    <t>Тампоны Клин Поинт (Clean Point), (уп. 6 шт.)</t>
  </si>
  <si>
    <t>ЗБ70</t>
  </si>
  <si>
    <t>Турмалиновые (инфракрасные) наколенники, 1 пара</t>
  </si>
  <si>
    <t>ЗБ71</t>
  </si>
  <si>
    <t>Урологические мужские прокладки Wonderful Male Pad, уп. 2 шт</t>
  </si>
  <si>
    <t>ЗБ72</t>
  </si>
  <si>
    <t>Фито прокладки Fu Shu, уп. 10 шт.</t>
  </si>
  <si>
    <t>ЗБ73</t>
  </si>
  <si>
    <t>Фитопрокладки Зимейшу (Zimeishu Herbs Femine Care Pad), уп. 10 шт</t>
  </si>
  <si>
    <t>ЗБ74</t>
  </si>
  <si>
    <t>Чай для очищения кишечника, 20 фильтр-пакетов</t>
  </si>
  <si>
    <t>ЗБ75</t>
  </si>
  <si>
    <t>Чай для очищения крови, 20 фильтр-пакетов</t>
  </si>
  <si>
    <t>ЗБ76</t>
  </si>
  <si>
    <t>Чай для похудения (Slimming Tea), 20 фильтр-пакетов</t>
  </si>
  <si>
    <t>ЗБ77</t>
  </si>
  <si>
    <t>Чай от диабета (Sugar Balance Tea), 20 фильтр-пакетов</t>
  </si>
  <si>
    <t>ЗБ78</t>
  </si>
  <si>
    <t>Чай очищающий для почек, 20 фильтр-пакетов</t>
  </si>
  <si>
    <t>ЗБ79</t>
  </si>
  <si>
    <t>Чай тонизирующий для почек, 20 фильтр-пакетов</t>
  </si>
  <si>
    <t>ЗБ80</t>
  </si>
  <si>
    <t>Эссенция для восстановления и роста  волос, 1 уп. 40мл.</t>
  </si>
  <si>
    <t>ЗБ81</t>
  </si>
  <si>
    <t>Пластырь желудочно - кишечный (1 уп./ 3 шт.)</t>
  </si>
  <si>
    <t>ЗБ83</t>
  </si>
  <si>
    <t>Фитованна для ног Herbs Formula (1 шт.)</t>
  </si>
  <si>
    <t>Вес-брутто (г)</t>
  </si>
  <si>
    <t>Кол-во в заказ</t>
  </si>
  <si>
    <t>ВЗР</t>
  </si>
  <si>
    <t>Банковский помощник</t>
  </si>
  <si>
    <t>Страховые компании на карте</t>
  </si>
  <si>
    <t>Страхование автомобилей</t>
  </si>
  <si>
    <t>Страховой помощник</t>
  </si>
  <si>
    <t>Общая сумма по всем листам:</t>
  </si>
  <si>
    <t>Тип цен:</t>
  </si>
  <si>
    <t>Общая сумма заказа:</t>
  </si>
  <si>
    <t>Отзывы о каско</t>
  </si>
  <si>
    <t>Отзывы об ОСАГО</t>
  </si>
  <si>
    <t>Отзывы об обслуживании</t>
  </si>
  <si>
    <t>Вес (г)</t>
  </si>
  <si>
    <t>БА1</t>
  </si>
  <si>
    <t>БА2</t>
  </si>
  <si>
    <t>Смягчает сухую кожу, наполняет влагой и здоровьем. Выступает в роли "естественного консилера".
Питает, смягчает, выравнивает, придает гладкость и упругость.
Смягчает кожу, делая ее нежной как у ребенка.
Имеет солнцезащитный фильтр.
В составе крема - экстракт овса, винограда, витамин Е.
Применение: на очищенную кожу лица утром нанесите крем. Далее можно наносить макияж</t>
  </si>
  <si>
    <t>БА3</t>
  </si>
  <si>
    <t xml:space="preserve">BioAqua Banana Hand Milk, 40 мл.
Молочко для рук с экстрактом БАНАНА. Очень эффективно смягчает, увлажняет и питает Ваши ручки!
</t>
  </si>
  <si>
    <t>Экстракт банана смягчает кожу, питает и сохраняет упругость и эластичность. 
Масло ши, входящее в состав крема, обладает универсальными увлажняющими и восстанавливающими свойствами, молочные протеины обновляют кожу, оказывают противовоспалительное действие. 
Крем создает защитный барьер против воздействия окружающей среды.
Если кожа на руках шелушится, истончается, краснеет или делается грубоватой, если вам хочется избавиться от дефектов кутикулы (заусенцы, трещинки), если вы хотите, чтобы ногти росли быстрее и меньше ломались, вам помогут отличные фруктовые кремы для рук.
Крем очень быстро впитывается, не оставляя жирной пленки и чувство липкости.
Крем не имеет возрастных ограничений в использовании.
Для всех типов кожи.
Применение: нанести на чистые руки, дать впитаться. Использовать по мере необходимости.</t>
  </si>
  <si>
    <t>БА4</t>
  </si>
  <si>
    <t xml:space="preserve">BioAqua Honey Hand Wax Mask, 170 гр.
Парафиновая маска-пленка для рук "Молоко и мед" Красота и ухоженность ваших рук!
</t>
  </si>
  <si>
    <t>Парафиновая маска-пленка для рук с медом и молоком.
Молоко питает кожу белками и жирами, делает ее гладкой и помогает предотвратить высыхание кожи.
Уникальность и полезность меда для ухода за кожей обуславливается его составом, в который как, оказывается, входят практически все микроэлементы. А также витамины группы B, C, провитамин A (каротин), PP, K, H, и некоторые другие.
Мед, благодаря его способности глубоко проникать в поры, замечательно питает кожу, и препятствует испарению влаги, тем самым придавая коже свежесть, и ощущение увлажненности. 
Мед обладает хорошим очищающим действием, так как словно губка поглощает в себя любые мелкие загрязнения кожи, подтягивает и тонизирует кожу. А также мед обладает отличными противовоспалительными свойствами.
Парафиновая маска-пленка отбеливает нежную кожу рук, придает мягкость и гладкость, увлажняет, питает, защищает от старения, омолаживает, сохраняет мягкость и гладкость. Оставляя ваши ручки ухоженными и красивыми!
Применение: на чистые руки, нанесите с помощью шпателя маску на все руки. Подождите до полного высыхания пленки. Снимите пленку. Нанесите крем.
Объем: 170 гр.</t>
  </si>
  <si>
    <t>БА5</t>
  </si>
  <si>
    <t xml:space="preserve">Благодаря входящему в состав маски меду, маска смягчает и увлажняет огрубевшую и потрескавшуюся кожу ступней. 
Маска увлажняет и смягчает кожу, снимает усталость ног и напряжение. Очищает и увлажняет кожу, а также борется с неприятными запахами. 
Эффективно отшелушивает ороговевшие клетки кожи с пяток и помогает избавиться от трещин на ступнях. 
Также маска рекомендована к применению, после проведения отшелушивающего пилинга для стоп. 
Применять: Внутри пара клеёнчатых носочков с тканью, пропитанной средством, в качестве внутренней подложки. Вымойте ножки, извлеките маску из упаковки и наденьте на ступни.
Оставьте на 20-40 минут и удалите маску. Аккуратно промокните до полного впитывания полезных ингредиентов. Для усиления эффекта, перед использованием маски, сделайте распаривающую ванночку.
Отлично подойдет как завершающая стадия после педикюра. </t>
  </si>
  <si>
    <t>БА6</t>
  </si>
  <si>
    <t xml:space="preserve">Интенсивное увлажнение.
​Медовая маска для рук содержит различные натуральные растительные экстракты и мед, обладающие молекулярной биологической активностью. Она мягко удаляет мертвые клетки, проникает глубоко в кожу и питает ее и Ваши ногти. Благодаря натуральным витаминам, огрубевшая кожа станет нежной, гладкой и упругой.
Способ применения: Вымыть руки. Вскрыть упаковку с маской, надеть маску-перчатки на руки. Слегка помассируйте, чтобы активный состав маски впитался в кожу рук(следите чтобы состав маски не вылезал наружу из перчаток).
Сверху можно надеть тканевые перчатки, чтобы усилить эффект. Снять перчатки через 20-30 минут, удалить остатки маски либо равномерно распределить ее по коже рук. </t>
  </si>
  <si>
    <t>БА7</t>
  </si>
  <si>
    <t>Натуральный пилинг-гель - лучшее для Ваших ножек! Смягчает, снимает огрубение, сухую кожу. Питает ножки. Оставляя абсолютный комфорт и увлажненность.
Применение: на сухую кожу нанесите гель, помассируйте ноги в течение 2-5 минут до образования катышков. Смойте иеплой водой. сверху нанесите сыворотку для ног или питательный крем (на ночь лучше одеть хлопковые носочки)</t>
  </si>
  <si>
    <t>БА8</t>
  </si>
  <si>
    <t xml:space="preserve">   Состав: витамины (A, D, Е, F), протеины, ценные микроэлементы (натрий, калий, магний, фосфор, железо), полунасыщенные жирные омега-3 кислоты, касторовое масло, маточкино молочко, гиалуроновая кислота.
   Насыщает кожу энергией, обновляет на клеточном уровне, помогает продлить ее молодость, делает ее красивой и молодой. Успокаивает, регулирует жирность, сужает поры, увлажняет, уменьшает выраженность морщин, отбеливает. При регулярном применении эссенции, происходит восстановление гидро-липидного барьера кожи, в результате которого нормализуется баланс влаги в коже.
   Золото обеспечивают улучшенное проникновение питательных веществ в глубокие слои кожи, улучшает циркуляцию крови и регенерацию кожи.
   Является мощнейшим суперантиоксидантом, который ускоряет процесс обновления клеток кожи, стимулируя выработку коллагена и эластина.
   Оказывает лифтинговый эффект, разглаживает, устраняет мелкие морщинки и препятствует появлению новых. Питает и увлажняет кожу лица.
   Применять: лицо очистить тоником, после нанести 1-2 капли сыворотки и массирующими движениями распределить по коже лица до полного впитывания, следом нанести крем.
   Подходит для использования под мезороллер.</t>
  </si>
  <si>
    <t>БА9</t>
  </si>
  <si>
    <t xml:space="preserve">  Гиалуроновая кислота является одним из самых эффективных средств омоложения и увлажнения кожи. С возрастом синтез гиалуроновой кислоты в дерме и эпидермисе снижается. Следствием этих процессов является обезвоживание кожи и появление морщин, как поверхностных, так и мимических.
   Ежедневное применение средств для глубокого увлажнения в сочетание с гиалуроновой кислотой в течение 24 часов насыщает кожу влагой, сокращает морщины, повышает тонус и упругость кожи. Благодаря своему малому весу низкомолекулярная гиалуроновая кислота легко проникает в эпидермис и дерму, укрепляет межклеточные соединения и усиливает гидратацию кожи.
   Действие: 
   Глубокое увлажнение и восстановление упругости;
- Уменьшение признаков старения;
- Восстановление и отбеливание цвета лица.
   Способ применения:
   После очищения кожи нанести 1-2 капли средства на кожу лица и грудь, слегка массировать до полного впитывания.
После вскрытия хранить в холодильнике.</t>
  </si>
  <si>
    <t>БА10</t>
  </si>
  <si>
    <t xml:space="preserve">Витамин С стимулирует выработку коллагена, укрепляет сосуды, ускоряет процессы заживления и отбеливает кожу. 
Использование витамина С рекомендуется как антивозрастное средство номер один, способное помочь омолодить ваше лицо на десять лет. 
Результат после использования сыворотки: 
Упругая и более молодая кожа
Уменьшение тонких линий и морщин
Более ровная и мягкая кожа. 
Антиоксидант витамин C гарантирует улучшение для поврежденной солнцем кожи и хорошие результаты при гиперпигментации. 
Сияющая кожа - легкие отшелушивающие свойства сыворотки могут сделать ваш цвет лица гораздо лучше. 
Подготавливает кожу к более глубокому проникновению косметических средств. 
Способ применения: 
После очищения кожи нанести 1-2 капли средства на кожу лица и грудь, слегка массировать до полного впитывания. После вскрытия хранить в холодильнике.
</t>
  </si>
  <si>
    <t>БА11</t>
  </si>
  <si>
    <t>BioAqua Rice Brightening &amp; Exfoliating Gel, 140 гр.
Очищающий массажный пилинг-гель (скатка) с экстрактом риса</t>
  </si>
  <si>
    <t>Сияющий цвет лица – это достижение женщины в любом возрасте. Чтобы всегда оставаться красивой и молодой, нужно следить за здоровьем и кожей.
Пилинг-скатка – это современная замена скрабов, обычных пилингов и других средств, призванных удалять отмершие клетки кожи, очищать поры, избавлять кожу от излишков кожного жира. Преимущество скатки в том, что она абсолютно не травмирует кожу, в отличии от некоторых агрессивных скрабов, которые способны травмировать, царапать кожу из-за крупных абразивных частиц в составе, и как следствие - кожа начинает шелушиться. Пилинг-скатка очень бережно, но в тоже время очень эффективно очищает поры, удаляет отмершие клетки и избытки кожного сала, пилинг-скатка шлифует поверхность кожи, выравнивая тон лица и освобождая закупоренные поры.
Кроме того, что скатка эффективно очищает кожу, она оказывает массажное действие, благодаря которому улучшается кровообращение, стимулируется регенерация клеток кожи, после применения стягиваются поры, лицо становится свежим, бархатным и молодым.
Удаляет мертвые клетки, контролирует выделение кожного жира, удаляет черные точки, увлажняет обновляет и делает ее мягкой и здоровой.
При регулярном использовании косметического пилинга кожа омолаживается, увлажняется, приобретает здоровый цвет лица.
Способ применения: Нанесите пилинг-гель на сухую кожу лица массажными движениями, оставьте на 1-2 минуты на коже, помассируйте до образования катышков, после смойте теплой водой.</t>
  </si>
  <si>
    <t>БА12</t>
  </si>
  <si>
    <t>BioAqua Snail Prime from Nature, 120гр.
Ночная восстанавливающая маска с муцином (слизью) Улитки</t>
  </si>
  <si>
    <t>Выравнивает цвет лица, увлажняет, успокаивает, борется с акне и проблемной кожей, способствует рассасыванию шрамов, регенерирует кожу и разглаживает морщины.
Экстракт слизи улитки борется с процессом старения, обеспечивает интенсивное обновление и восстановление кожи, эффективен при акне, расширенных порах, угревой сыпи, пигментации, шрамах и ожогах. Регенерирующие свойства слизи улитки обусловлены содержанием аллантоина, гликолевой кислоты, коллагена и эластина.
Применение: вечером на очищенное лицо, нанести сыворотку, затем крем, дать впитаться. Затем на завершающем этапе нанесите ночную маску за 30 мнут до сна. Умываться только утром теплой водой.
Использовать 2-3 раза в неделю.</t>
  </si>
  <si>
    <t>БА13</t>
  </si>
  <si>
    <t xml:space="preserve">BioAqua Bamboo Charcoal washing mask (Sale), 140гр.
Очищающая поры маска на основе бамбукового угля (Wash-Off смываемая) </t>
  </si>
  <si>
    <t>Маска на основе активированного бамбукового угля в сочетании с ингредиентами, подобранными китайскими врачевателями по традиционным знаниям, уходящим в глубину веков способна на результат. 
Очищает поры, смягчает кожу, подтягивает контур лица, осветляет тон кожи и выравнивает его.
Черная маска отлично убирает черные точки и сужающиеся поры. Благодаря пилинговому эффекту маски, с кожи лица удаляются загрязнения любого рода.
Применение: на очищенную кожу лица, нанесите маску на все лицо или на проблемные зоны. Оставьте ее на 10-20 минут. Затем помассируйте и смойте теплой водой. После можно нанести сыворотку и уходовый крем.</t>
  </si>
  <si>
    <t>БА14</t>
  </si>
  <si>
    <t>BioAqua Osmanthus Mask, 120мл
Смываемая увлажняющая маска для лица «Османтус» – спасение для обезвоженной, уставшей и тусклой кожи!</t>
  </si>
  <si>
    <t>Османтус – цветок, источающий один из самых волшебных и незабываемых ароматов на земле. Его экстракт оказывает благотворное косметическое действие на кожу.
Маска для лица «Османтус» утоляет жажду клеток кожи и создает на ее поверхности невидимую защиту от агрессивных факторов окружающей среды. Активная формула средства позволяет обеспечить продолжительное увлажнение, стереть следы усталости и стресса, сделать цвет лица более ярким и ровным.
Применение:нанести маску на лицо, оставить на 10-15 минут до полного впитывания, умываться теплой водой.
Использовать 2-3 раза в неделю.</t>
  </si>
  <si>
    <t>БА15</t>
  </si>
  <si>
    <t xml:space="preserve">   Состав: цветки и масло Османтуса, экстракт овса, гаммамелиса, оливковое масло.
   Маска для кожи вокруг глаз с османтусом - предотвращает морщины и интенсивно борется с признаками старения! Маска отлично помогает избавиться от мешков и кругов под глазами.
   Мягкая текстура и живительные натуральные компоненты, входящие в состав этой маски, обеспечат вашей коже длительное увлажнение, уберут морщины и мешки под глазами и придадут свежесть и молодость.
Османтус оказывает благоприятное воздействие на кожу человека, увлажняет и питает ее глубинные слои тем самым предотвращая преждевременное старение. При регулярном использовании эфирное масло османтуса помогает восстановить здоровый вид и красоту кожи. Маска прекрасно подходит для ухода за любым типом кожи, особенно за зрелой, поврежденной и чувствительной кожей.
   Способ применения:
   Специальным пинцетом аккуратно вытащите маски из упаковки, ( пинцет уже входит в комплект). Осторожно нанесите маски вокруг глаз равномерно. Подержите примерно 25 минут, а затем удалите. Осторожно, избегайте попадания смеси в глаза. Хранить маску в холодильнике</t>
  </si>
  <si>
    <t>БА16</t>
  </si>
  <si>
    <t xml:space="preserve">   Мощное средство для глубокого очищения Вашей кожи. Активные вещества проникают глубоко в поры кожи, очищая их от грязи и вредных веществ.    Эффективно борется с чёрными точками и сальными железами. Эффективна при проблемной коже, с наличием акне и угрей, регулирует жирность кожи, уменьшает прыщи, предотвращая их повторное появление.
   Действие маски:
- вытягивает черные точки
- снимает отечность
- улучшает обмен веществ в коже
- наполняет клетки минеральными веществами, впитывая взамен шлаки
- уменьшает количество точек и высыпаний
- снимает воспаление
- успокаивает
- тонизирует кожу
- убирает жирный блеск
   После использования black mask не требуется наносить увлажняющий крем.  Витаминный комплекс в составе питает и увлажняет кожу, придает ей гладкость и эластичность.
   Способ применения:
- толстым слоем наносим Black Mask на проблемную кожу, избегая области вокруг глаз и поврежденных участков, если таковые имеются
- оставляем застывать примерно на 25-30 минут
- плавно удаляем маску-пленку
- смываем остатки водой</t>
  </si>
  <si>
    <t>БА17</t>
  </si>
  <si>
    <t xml:space="preserve">   Состав маски вступает в реакцию с кислородом, микроскопические пузырьки проникают глубоко в поры и нежно и не травматично очищают их от грязи и жира.
   Благодаря инновационной формуле маска выводит из кожи вредные вещества, глубоко очищает поры, удаляет черные точки. Прекрасно впитывает излишки жира, обладает увлажняющим и омолаживающим эффектом.
   Угольный порошок в составе усиливает очищающий эффект, более глубоко очищает поры и омертвевшие клетки, поэтому кожа становится более гладкой и чистой.
   Коллаген в составе придает упругость коже, контуры лица становятся более чёткими. 
   Экстракт граната глубоко увлажняет кожу и способствует эффективному впитыванию натуральных веществ, содержащихся в маске. Гранат успокаивает и разглаживает грубую и неровную кожу. Сужает поры и выравнивает тон лица.
   Экстракт зеленого чая богат антиоксидантами, которые способствуют омоложению клеток кожи.
   Также в составе присутствует целый комплекс растительных экстрактов, которые питают, тонизируют и увлажняют кожу.
   Подходит для всех типов кожи.
   Способ применения:
1. Нанести на чистую влажную кожу
2. Маска начинает пузыриться
3. Можно сделать массаж, для более глубокого очищения
4. Смыть</t>
  </si>
  <si>
    <t>БА18</t>
  </si>
  <si>
    <t>Маска для кожи вокруг глаз предотвращает морщины и интенсивно борется с признаками старения! Мягкая текстура и живительные натуральные компоненты, входящие в состав этой маски, обеспечат вашей коже длительное увлажнение, уберут морщины и мешки под глазами и придадут свежесть и молодость.
Применение: на очищенную кожу наложить маску, держать 15-20 минут. Лучше это время провести лежа в расслабленном состоянии. После - маску снять. Умываться не нужно.
Можно перед применением охладить маску в холодильнике.</t>
  </si>
  <si>
    <t>БА19</t>
  </si>
  <si>
    <t>Губы являются одной из самых соблазнительных частей женского лица. Об идеальной, сексуальной форме губ мечтает каждая женщина.
Усовершенствуйте Ваши губы без хирургических вмешательств и контурной пластики.
Основные компоненты: 
Коллаген, аминокислоты увлажняющий фактор кислоты, глицерин, природные фруктовые кислоты, витамин Е, гиалуроновая кислота.
Использование маски для губ позволяет:
- придать упругость губам
- освежить цвет губ
- увеличить объем губ
- увлажнить губы и уменьшить морщины
Использование:
Нанести маску на чистые губы на 20-30 минут.
Затем помассируйте, чтобы элементы смогли проникнуть глубже и смойте теплой водой.
Используйте 2-3 раза в неделю.
Примечание: 
- Только для наружного применения.
- Если вы чувствуете дискомфорт, прекратите использование продукта.
- Хранить в недоступном для детей месте.
- Хранить в сухом прохладном месте, избегать высокой или низкой температуры и прямых солнечных лучей.
- Не используйте в области раны.
В упаковке 1 шт</t>
  </si>
  <si>
    <t>БА20</t>
  </si>
  <si>
    <t xml:space="preserve">Забавные тканевые маски с изображением различных животных. Маска хорошо увлажняет и питает кожу, приводит усталую кожу в прекрасный вид. Наполняет ее витаминами и экстрактами. 
Маска лечит грубую и тусклую кожу, сохраняет упругость, укрепляет ее здоровье, дает сияние коже. Основные ингредиенты: красный женьшень, аденозин, керамиды, ледниковая вода;
Применение
Перед применением маски кожу необходимо подготовить, сделать пилинг или протереть тоником, а затем высушить кожу. 
Извлеките из упаковки маску и приложите к лицу. Распределите маску ровно, чтобы не было пузырей и складок. Подержите маску 15-20 минут, затем рекомендуется нанести крем.
Состав
Основные ингредиенты: экстракт желтого лотоса, гиалуроновая кислота, экстракт солодки, экстракт имбиря, экстракт лимонника, аллантоин, экстракт зеленого чая.
</t>
  </si>
  <si>
    <t>БА21</t>
  </si>
  <si>
    <t xml:space="preserve">Маска обеспечивает мягкость и увлажнение, сухой, огрубевшей коже. В состав входит гиалуроновая кислота, керамиды, ледниковая вода;
Применение
Перед применением маски кожу необходимо подготовить, сделать пилинг или протереть тоником, а затем высушить кожу. 
Извлеките из упаковки маску и приложите к лицу. Распределите маску ровно, чтобы не было пузырей и складок. Подержите маску 15-20 минут, затем рекомендуется нанести крем.
Состав
Основные ингредиенты: экстракт желтого лотоса, гиалуроновая кислота, экстракт солодки, экстракт имбиря, экстракт лимонника, аллантоин, экстракт зеленого чая.
</t>
  </si>
  <si>
    <t>БА22</t>
  </si>
  <si>
    <t xml:space="preserve">Осветляющая маска для яркой, свежей и чистой кожи. Содержит керамиды и ледниковую воду, арбутин, витамин С, ниацинамид;
Применение
Перед применением маски кожу необходимо подготовить, сделать пилинг или протереть тоником, а затем высушить кожу. 
Извлеките из упаковки маску и приложите к лицу. Распределите маску ровно, чтобы не было пузырей и складок. Подержите маску 15-20 минут, затем рекомендуется нанести крем.
Состав
Основные ингредиенты: экстракт желтого лотоса, гиалуроновая кислота, экстракт солодки, экстракт имбиря, экстракт лимонника, аллантоин, экстракт зеленого чая.
</t>
  </si>
  <si>
    <t>БА23</t>
  </si>
  <si>
    <t xml:space="preserve"> Маски-патчи под глаза отбеливают, увлажняют, устраняют отечность и темные круги под глазами, укрепляют нежную кожу, разглаживают мелкие морщинки, успокаивают, снимая раздражение.
   Эта коллагеновая маска снимает усталость с глаз, убирает синяки и мешки под глазами и успокаивает глазной нерв
   Способ применения:
   После очистки лица, наложить коллагеновую маску на область под глазами. Подождать 15-20 минут, а затем снять. 
   Для достижения максимального косметического эффекта, коллагеновые маски рекомендуем применять охлажденными. Холодная коллагеновая маска поможет тонизировать нежную кожу вокруг глаз и укрепит сосуды. Достигается эффект лифтинга, разглаживаются морщины, повышается упругость кожных мышц.
   Применять коллагеновую маску можно как утром, после умывания, так и вечером после этапа очищения. </t>
  </si>
  <si>
    <t>БА24</t>
  </si>
  <si>
    <t>Трехступенчатая система очистки пор от черных точек представляет собой 3 пластыря для глубокого очищения разного уровня. Помогает распарить кожу, открыть поры, эффективно очистить поры от загрязнений и снова сузить их, чтобы Ваша кожа выглядела чистой и свежей. Трехступенчатая система состоит из трех пластырей для носа:
1 - открывает поры и растворяет кожное сало и черные точки.
2 - впитывает грязь и удаляет ее.
3 - стягивает поры и смягчает кожу. 
   Способ применения
1: приклейте на очищенную сухую кожу носа на 10-15 минут, а затем уберите ватной палочкой остатки средства вместе с распаренными черными точками.
2: намочите нос водой и приклейте второй пластырь, предварительно отклеив его от пленки, через 10-15 минут снимите пластырь.
3: Гелевый стикер, приклейте пластырь на нос на 5-10 минут, затем снимите его. </t>
  </si>
  <si>
    <t>БА25</t>
  </si>
  <si>
    <t xml:space="preserve">  Содержит фильтрат улиточного секрета, который обладает регенерирующими свойствами, увлажняет и питает кожу. В муцине содержится большое количество аллантоина (мощный антиоксидант), коллаген и эластин (антивозрастной уход), витамин А , Е и С.
   Экстракт улитки, входящий в состав маски, придает эластичность кожи, подтягивает, увлажняет, питает и отбеливает кожу.
   Экстракт шелка придаст вашей коже мягкость и невероятную нежность.
   В основе маски лежит чистая родниковая вода.
   Способ применения: наложить маску на очищенное лицо, снять через 20- 30 минут. Не умываться!
Промокнуть салфеткой излишнюю влагу.
Применять 2-3 раза в неделю.</t>
  </si>
  <si>
    <t>БА26</t>
  </si>
  <si>
    <t xml:space="preserve">BioAqua Olive Shampoo, 400 мл.
Питательный шампунь для волос с маслом Оливы.
</t>
  </si>
  <si>
    <t>Волосы - это доступная роскошь! Такого мнения придерживаются китайские разработчики серии для волос Olive, которые предлагают вашему вниманию уникальное средство по уходу за волосами - питательный шампунь для волос.
Серия Olive позволяет решить проблему тусклых и слабых волос.
Увлажняющий шампунь Olive - это прекрасно сбалансированное средство на основе оливкового масла, которое отлично влияет и на волосы и кожу головы. Как результат - блестящие и здоровые волосы.
Дествие:
- мягко удаляет загрязнения с кожи головы и волос
- глубоко очищает поры
- нормализует секрецию сальных желез и восстанавливает водный баланс кожи головы
- укрепляет корни волос, придавая им силу и объем
- интенсивно восстанавливает структуру волоса и волосяную луковицу
- питательный шампунь для волос придает волосам блеск и здоровый вид
- делает волосы мягкими и послушными
- не пересушивает и не повреждает волосы
- удобен в применении и экономен в использовании.
Применение: небольшое количество шампуня нанести на влажные волосы у корней и вспенить. Равномерно распределить по волосам и помассировать. Тщательно смыть. При необходимости – повторить. Рекомендуется к использованию в комплексе с кондиционером для волос серии Olive.
Объем: 400 гр.</t>
  </si>
  <si>
    <t>БА27</t>
  </si>
  <si>
    <t>BioAqua Olive Conditioner, 400 мл.
Питательный кондиционер для волос с маслом Оливы.</t>
  </si>
  <si>
    <t>Волосы - это доступная роскошь! Такого мнения придерживаются китайские разработчики серии для волос Olive, которые предлагают вашему вниманию уникальное средство по уходу за волосами - питательный кондиционер для волос.
Серия Olive позволяет решить проблему тусклых и слабых волос.
Увлажняющий кондиционер Olive - это прекрасно сбалансированное средство на основе оливкового масла, которое отлично влияет и на волосы и кожу головы. Как результат - блестящие и здоровые волосы.
Дествие:
- мягко удаляет загрязнения с кожи головы и волос
- глубоко очищает поры
- нормализует секрецию сальных желез и восстанавливает водный баланс кожи головы
- укрепляет корни волос, придавая им силу и объем
- интенсивно восстанавливает структуру волоса и волосяную луковицу
- придает волосам блеск и здоровый вид
- делает волосы мягкими и послушными
- не пересушивает и не повреждает волосы
- удобен в применении и экономен в использовании.
Применение: небольшое количество кондиционер нанести на влажные волосы после применения шампуня. Равномерно распределить по волосам и помассировать. Тщательно смыть. При необходимости – повторить. 
Объем: 400 гр.</t>
  </si>
  <si>
    <t>БА28</t>
  </si>
  <si>
    <t>BioAqua Olive Hair Mask, 500 гр.
Питательная маска для волос с маслом Оливы.</t>
  </si>
  <si>
    <t>Питательная маска для волос с натуральным маслом оливы. Выравнивает структуру волоса, питая их изнутри, делая гладкими, шелковистыми и блестящими. Нормализует водно-жировой баланс кожи головы, регулирует секрецию сальных желез, укрепляет корни волос, придавая им силу и объем. Восстанавливает структуру волоса и волосяную луковицу, делает волосы мягкими и послушными.
Состав входят: оливковое масло, витамин Е, аминокислоты, масло канариума, триптофан, кератин и комплекс протеинов.
Способ применения: 1. Вымыть волосы. Высушить волосы с полотенцем. Нанести необходимое количество продукта равномерно на волосы и нежно помассировать кончиками пальцев. Оберните голову горячим полотенцем и ожидайте приблизительно 15-30 минут. Либо наденьте термошапку для лучшего эффекта и ожидайте 15-20 минут. Вымойте волосы чистой водой. 2. Используйте как кондиционер для волос, нанеся на чистые волос на 1-5 минут.</t>
  </si>
  <si>
    <t>БА29</t>
  </si>
  <si>
    <t>Bioaqua Ginger Hair Shampoo, 400 мл.
Шампунь с экстрактом имбиря стимулирует рост волос и укрепляет волосяные луковицы.</t>
  </si>
  <si>
    <t>Bioaqua Ginger Hair Shampoo
Эфирное масло из имбиря прекрасно стимулирует рост волос, очищает жирную кожу головы, улучшает обменные процессы в клетках. Имбирь богат витаминами С, В1, В2 и А, солями магния, фосфора, кальция, железом, натрием, калием и цинком. Кроме этого имбирь содержит в себе все незаменимые аминокислоты, включая триптофан, треонин, лейзин, метионин, фениланин, валин и др.
Шампунь с имбирем деликатно и при этом эффективно очищает волосы, наполняет их силой и придает блеск. Активизирует микроциркуляцию кожи головы, укрепляет волосяные луковицы, ускоряет рост волос.
Способ применения:
Небольшое количество его равномерно наносится на очень сильно намоченные волосы и втирается до пенки. Затем волосы тщательно промывают теплой водой.
Объем: 400 мл.</t>
  </si>
  <si>
    <t>БА30</t>
  </si>
  <si>
    <t>BioAqua Ginger Hair Mask, 500 мл.
Маска для стимуляции роста волос и укрепления волосяных луковиц.</t>
  </si>
  <si>
    <t>Маска для волос с имбирем для ускорения роста волос и против выпадения. Укрепляет волосяную луковицу, стимулирует рост волос, устраняет перхоть, очищает жирную кожу головы, улучшает обменные процессы в клетках. Имбирь для волос очень полезен прежде всего из-за витаминов, входящих в его состав. Витамины А, В1, В2, С, соли магния, натрий, кальций, фосфор, железо. Одних только эфирных масел в нем содержится до 3%. Эфирное масло из имбиря прекрасно стимулирует рост волос, очищает жирную кожу головы, улучшает обменные процессы в клетках. Имбирная маска нормализует сальность волос, одновременно питая их, делает волосы блестящими, улучшает кровообращение головы, стимулирует рост волос. Препятствует выпадению волос, усиливая кровоснабжение и активизируя обменные процессы. Маска из имбиря сделает ваши волосы блестящими и гладкими.
Состав: вода, имбирь, витамины С, В1, В2 и А, соли магния, фосфора, кальция, железа, натрия, калия и цинка, аминокислоты, триптофан, треонин, лейзин, метионин, фениланин, валин и др.
Способ применения: 1. Вымыть волосы. Высушить волосы с полотенцем. Нанести необходимое количество продукта равномерно на волосы и нежно помассировать кончиками пальцев. Оберните голову горячим полотенцем и ожидайте приблизительно 15-30 минут. Либо наденьте термошапку для лучшего эффекта и ожидайте 15-20 минут. Вымойте волосы чистой водой. 2. Используйте как кондиционер для волос, нанеся на чистые волос на 1-5 минут.</t>
  </si>
  <si>
    <t>БА31</t>
  </si>
  <si>
    <t>BioAqua BB pore silky balm, 20гр
Затирка для пор, идеальное выравнивание тона лица. Можно использовать как базу под макияж.</t>
  </si>
  <si>
    <t>Содержит масло Ши( масло каритэ) - масло молодости и красоты.
Средство затирка для пор предназначено для радикального выравнивания тона лица, оно превосходно скрывает поры, а также различные покраснения и высыпания.
Идеально подготавливает кожу к нанесению основного макияжа, выравнивает текстуру кожи, маскирует расширенные поры.
Контролирует работу сальных желез, препятствует появлению сального блеска, эффективно питает и дарит коже шелковистость. 
Впитывает излишки кожного жира, благодаря чему предохраняет косметику от окисления и изменения цвета.
Текстура средства имеет легкую формулу, не закупоривает поры, сохраняет мягкость кожи.
Механизм действия затирки – заполнение всех углублений и легкое осветление кожи. Средство является идеальной основой под тональный или ВВ-крем.
Применение: Нанесите небольшое количество средства на кожу, перед нанесением основного макияжа.</t>
  </si>
  <si>
    <t>БА32</t>
  </si>
  <si>
    <t xml:space="preserve">Эссенция в шприце - это скорая помощь уставшей, обезвоженной коже. Мгновенно увлажняет, омолаживает, разглаживает мелкие морщинки, препятствует появлению новых. Имеет легкий отбеливающий эффект, борется с пигментацией. Обладает регенерирующими свойствами, оказывает лифтинговый эффект, питает и увлажняет кожу лица.
 Стимулирует функции эпидермиса, укрепляет липидный барьер рогового слоя; интенсивно увлажняет, нормализует липидный обмен, обеспечивает антиоксидантную защиту; придает коже тонус и обновление, упругость и эластичность; обеспечивает регенерирующий и противовоспалительный эффекты; активно питает верхние слои кожи; эффективна для любого типа кожи.
Способ применения: На предварительно очищенную кожу лица (особенно в области вокруг глаз и губ), шеи и области декольте нанесите несколько капель средства легкими похлопывающими движениями пальцев. Затем используйте Ваши средства основного ухода либо приступайте к макияжу. </t>
  </si>
  <si>
    <t>БА33</t>
  </si>
  <si>
    <t>Комплексный набор от избавления от черных точек и расширенных пор.
Главный компонент в борьбе за чистые поры в данном наборе - бамбуковый уголь!
В набор входят:
&gt;Аппликации для носа, растворяющие сальные пробки (черные точки), 35 мл
Наносить на 1 этапе на чистое лицо (нос) на 10-20 минут. Лучше пропитать этой сывороткой тканевую основу и наложить на проблемные места.
&gt;Маска-пленка, выдирающая черные точки. 60 гр
Наносить на 2 этапе на проблемные зоны или все лицо. Дождитесь полного высыхания. Снимите. Остатки можно смыть.
Не наносить на части лица, где присутствуют волоски!
&gt;Успокаивающий лосьон, сужающий поры, 35 мл
Наносится на последнем этапе. Успокаивает, снимает раздражение, сужает поры. 
Сверху можно нанести увлажняющий крем.</t>
  </si>
  <si>
    <t>БА34</t>
  </si>
  <si>
    <t>Мягко очищает, успокаивает, снимает восталения и покраснения, глубоко очищает поры и регулирует выработку кожного жира.
При регулярном использовании сокращаются воспалительные процессы, выравнивается текстура и цвет кожи.</t>
  </si>
  <si>
    <t>БА35</t>
  </si>
  <si>
    <t xml:space="preserve">Концентрированный крем от прыщей и акне для точечного применения BioAqua
Эффективно регулирует и балансировать секрецию сальных желез, очищает поры, повышает эластичность кожи, улучшая её текстуру. Способствует восстановлению повреждённой кожи, устраняет прыщи, угри, акне, шрамы, успокаивает раздраженную кожу. 
Сделает Вашу кожу гладкой и нежной, придаст ей здоровый вид и свежесть.
Способ применения: очистите лицо, высушите полотенцем, нанесите крем только на проблемные участки, либо точечно на угри. Использовать 2-3 раза в день. 
Противопоказания: Аллергия и индивидуальная непереносимость любого из компонентов крема. 
Состав: вода, Симмондсия китайская - масло, масло дерево ши (BUTYRO-SPERMUM PARKE), бисаболол, ОВЕС ПОСЕВНОЙ (Avena sativa), циклогексанон, минеральное масло, РСА натрия, салициловая кислота, бета-глюкан, солодка экстракт, Акриламид/сополимер натрия акрилоилдиметил таурат, ароматизатор.
 </t>
  </si>
  <si>
    <t>БА36</t>
  </si>
  <si>
    <t>Набор с 5-ти ступенчатой системой ухода с муцином улитки</t>
  </si>
  <si>
    <t xml:space="preserve">Косметический комплекс для лица "Bioaqua" Snail.
В средствах комплекса используется 5-ступенчатая система нанесения, которая обеспечивает оптимальный уход и профессиональную заботу о коже. Bioaqua Snail содержит улиточную слизь, которая достаточно эффективно борется с процессом старения и увядания, способствует повышению эластичности, поддерживает оптимальный уровень увлажненности, обеспечивает интенсивное обновление и восстановление кожи, эффективен при акне, расширенных порах, угревой сыпи, пигментации, шрамах и ожогах. 
Рекомендован: в качестве ежедневного ухода для всех типов кожи.
Применение:
1. Пенка для умывания, 100 мл - выдавить и взбить в пену, мочалкой или губкой.
2. Тоник, 130 мл - наносится сразу в течении 3 секунд после умывания пенкой. 
3. Сыворотка, 40 мл - наносится после полного впитывания тоника. Это восстановление кожи и питание. Этот этап для глубокого воздействия на кожу, уход за глубоким слоем эпидермиса.                                                                             
4. Увлажняющая эмульсия, 100 мл - специальное средство, помогающее клеткам кожи удерживать питательные вещества. Помогает воздействовать всему комплексу изнутри. Наносится после сыворотки.
5. Крем для лица, 50 мл - крем является завершающим этапом ухода. Он сохраняет влагу в коже и предотвращает ее дегидратацию. Крем создает на поверхности кожи защитный слой, который помогает контролировать водный баланс и секрецию сальных желез.                                                    
Упаковка: стекло и пластик. Все продукты в подарочной коробке с описанием и инструкцией.  </t>
  </si>
  <si>
    <t>БА37</t>
  </si>
  <si>
    <t xml:space="preserve">Пенка для умывания с экстрактом муцина улитки и нанозолотом предназначена для очищения кожи от загрязнений и макияжа, а также для комплексного ухода за кожей. Легкий гель при соприкосновении с водой превращается в нежную пышную пену, которая эффективно удаляет с поверхности кожи макияж и очищает от загрязнений, а также отшелушивает омертвевшие клетки кожи. Очищающая основа пенки подходит даже для чувствительной кожи, и дарит ей чистое сияние и свежесть. </t>
  </si>
  <si>
    <t>Драгоценный природный компонент, а именно фильтрат улиточной слизи (муцин), входящий в состав тоника, кардинально решает проблему сухости кожи, глубоко наполняя ее влагой и надолго сохраняя водный баланс. Легкая текстура тоника способствует быстрому всасыванию питательных веществ, обеспечивая их глубокое проникновение в клетки кожи ,а экстракты растительных веществ желают кожу мягкой и  бархатистой.
Состав: вода, глицерин,  улиточный секрет, экстракт гамамелиса вергинского, календула полевая, стеарат тростникового сахара , пропиленгликоль, ЕДТА – натрий, гиалуроновая кислота, ароматизатор, ПЕГ-40, изобутил тиазолидинон.
Способ применения: очистите лицо, нанесите небольшое количество тоника на лицо и шею с помощью ватного диска. ( для наилучшего результата используйте все средства данной серии).</t>
  </si>
  <si>
    <t>БА39</t>
  </si>
  <si>
    <t xml:space="preserve"> Разглаживает мимические морщины, борется с пигментацией, выравнивает цвет лица, увлажняет кожу.
Помимо полезного для кожи муцина (улиточной слизи) в состав входят:
- аденозин, увеличивающий производство коллагена и эластина, что способствует уменьшению возрастных морщин.
- экстракт гамамелиса, который стягивает поры, регулирует выделение кожного сала и освежает кожу
- экстракт листьев оливкового дерева, смягчающий, расслабляющий кожу и уменьшающий кожный стресс
- экстракт листьев алоэ вера, глубоко увлажняющий и успокаивающий кожу
- экстракт огурца, освежающий и активно увлажняющий кожу, уменьшающий отечность
Применение: Выдавите на пальцы 2-3 капли и нанесите легкими постукивающими движениями, чтобы не растягивать кожу.
Для максимального эффекта рекомендуется использовать сыворотку в комплексе с кремом с фильтратом улиточной слизи.</t>
  </si>
  <si>
    <t>БА40</t>
  </si>
  <si>
    <t>Лосьон с высокой концентрацией с муцином улитки оказывает интенсивное увлажняющее действие, питает и смягчает кожу. 
Содержит отбеливающий комплекс, который проникает глубоко в кожу, снижает интенсивность выработки пигмента в коже, выравнивает общий тон кожи и заметно осветляет её.
Обладает превосходными омолаживающими свойствами. Глубоко питает, увлажняет и подтягивает кожу, разглаживает мелкие морщинки и препятствует образованию новых. 
Стимулирует выработку собственного коллагена и эластина, значительно ускоряет процесс обновления клеток кожи. Делает кожу мягкой, упругой и эластичной. 
Осветляет и выравнивает тон кожи, предотвращает чрезмерную выработку меланина, активно борется с пигментацией, позволяет избавиться от веснушек. Разглаживает поверхность кожи, способствует устранению келоидных рубцов, уменьшает поры. Обладает эффективными антиоксидантными и антисептическими свойствами, быстро снимает всевозможные воспалительные процессы на коже. Значительно повышает иммунитет клеток кожи, эффективно защищает от вредного воздействия окружающей среды.
Лосьон обладает легкой текстурой.
Наносится на кожу с помощью ватного тампона либо ладошками (похлопывающими движениями).</t>
  </si>
  <si>
    <t>БА41</t>
  </si>
  <si>
    <t xml:space="preserve">Улиточный крем для лица - абсолютное восстановление и яркость кожи. 
Увлажняет, обладает антивозрастным действием, осветляет и выравнивает тон кожи, делая его ярче и здоровее. Борется с акне, прыщами, жирностью, а также с излишней сухостью кожи - балансируя в любом направлении. Устраняет последствия акне, в том числе красные пятнышки и шрамы. 
В креме содержится улиточная слизь, которая достаточно эффективно восстанавливает поврежденные клетки кожи, борется с морщинами, способствует повышению эластичности, поддерживает оптимальный уровень увлажненности, обладает отбеливающим свойством. 
Превосходно питает и увлажняет кожу, повышает эластичность, смягчает. Препятствует обезвоживанию кожи, стимулирует обновление клеток, разглаживает морщины и препятствует появлению новых. 
Используется ежедневно, лучше вечером, но можно использовать и утром.
Применение: После очищения, нанесите необходимое количество равномерно наносится на лицо и шею, нежно массировать до полного впитывания. 
Состав: вода, глицерин ,фильтрат секреции улитки (муцин), масло жожоба, пропиленгликоль, ,диметикон, никотинамид, гидрированные гидролизаты крахмала, гиалуронат натрия, стеарата сахарозы, акрилат натрия, гиалуроновая кислота, акрилоильный диметил таурат сополимер, гидроксил, ЭДТА динатрия, ароматизатор. </t>
  </si>
  <si>
    <t>БА42</t>
  </si>
  <si>
    <t>Набор с 5ти ступенчатой системой ухода с протеинами шелка Silk Protein</t>
  </si>
  <si>
    <t xml:space="preserve">Косметический комплекс для лица "Bioaqua" Silk.
В средствах комплекса используется 5-ступенчатая система нанесения, которая обеспечивает оптимальный уход и профессиональную заботу о коже. 
1.Глубокоочищающая пенка для умывания, 100  гр.
Применение: нанести пенку на влажные руки размером с горошину, вспенить в руках. Нанести на лицо. Помассировать в течение 1-2 минут. Смыть теплой водой.
2. Увлажняющий лосьон с протеинами шелка, 100 мл
Протирать лицо при помощи  ватного диска  после очищения  пенкой.
3. Эмульсия с протеинами шелка, 60 мл
Эмульсия обладает легкой текстурой. Наносится на кожу с помощью ватного тампона либо ладошками (похлопывающими движениями).
4. Увлажняющий крем для лица с протеинами шелка, 50 гр.
Применение: на очищенное лицо, после применения сыворотки и/или эмульсии, нанесите крем, мягко помассируйте лицо и шею. Использовать утром и вечером
5. Ухаживающий, тонирующий СС крем с выравнивающим эффектом, 40  гр.
Создает эффект ровного тона кожи с незаметным покрытием без эффекта маски.
Уход, база под макияж, солнцезащитный крем, восстанавливающие функции - все в одном! Мягкая легкая текстура. Для свежего и легкого тона, создает здоровую кожу. Применение: нанести на очищенную кожу, тонким слоем, через 5-10 минут он подстроится под ваш естественный тон. Вечером смывать пенкой (во избежание закупорки пор).
Упаковка: стекло и пластик. Все продукты в подарочной коробке с описанием и инструкцией.  </t>
  </si>
  <si>
    <t>БА43</t>
  </si>
  <si>
    <t>Нежная пенка для умывания BIOAQUA глубоко очищает кожу, питает ее, разглаживает и придает коже сияние. В состав пенки входят ингредиенты, давно доказавшие свою эффективность в косметологии: протеины шелка и календула лекарственная.
Протеины шелка питают, смягчают кожу и восстанавливают цвет лица, образуют на коже особую эластичную и нежную решетку, мгновенно «подтягивающую» кожу и придающую необычную упругость и гладкость. Протеины шелка обладают замечательным регенерирующим и ранозаживляющим эффектом: не вызывая раздражения, они способствуют быстрому заживлению поврежденных тканей, успокаивают кожу.
Экстракт календулы обладает антиоксидантными, противовоспалительными, успокаивающими и омолаживающими свойствами. Календула оказывает успокаивающий и противовоспалительный эффект, способствует выравниванию цвета лица. Календула активизирует защитные функции кожи, стимулирует процессы обновления клеток, укрепляет, разглаживает кожный покров и повышает прочность капилляров.
Состав: Water, glycerin, cetyl stearyl alcohol, silk protein, marigold(CALENDULA OFFICINALIS) extract, sucrose stearate, sodium acrylate/acryloyl 2 methyl taurine sodium copolymer, double (hydroxymethyl) imidazole alkyl urea, propylene glycol, iodine propiolic alcohol ammonia butyl formate, EDTA disodium, essence.
Способ применения: небольшое количество средства вспеньте влажными ладонями и нанесите на лицо массажными движениями, смойте теплой водой.</t>
  </si>
  <si>
    <t>БА45</t>
  </si>
  <si>
    <t xml:space="preserve">Активирует клеточное деление для создания молодых фибробластов. 
«Старый» коллаген заменяется новым. За счет этого кожа разглаживается, и уплотняется эпидермис. Способствует обновлению клеток жировой ткани, восстановлению коллагеновых связей и созданию равномерного тургора подкожной жировой ткани. - способствует увлажнению и возмещению потерь аминокислот в коже.
Тонер обладает легкой текстурой. 
Наносится на кожу с помощью ватного тампона либо ладошками (похлопывающими движениями). </t>
  </si>
  <si>
    <t>БА46</t>
  </si>
  <si>
    <t>Нежный крем восполняет недостаток влаги в эпидермисе, контролирует уровень жирности кожи, имеет выраженный антивозрастной эффект, выравнивает тон и структуру кожи. Активно проникает в кожу, не оставляя жирной пленки. Протеины шелка, входящие в состав придают коже нежность, мягкость, гладкость. Увлажняет, питает кожу, повышает эластичность кожи, устраняет тусклый цвет лица, выравнивает тон и придает коже здоровый вид.
Состав: вода, глицерин, цетостеариловй спирт, протеины шелка, стеарат тростникового сахара , пропеновая кислота/акрилат  диметил таурат сополимер, мочевина косметическая, буликрбонат эфир йодопропильный, ЕДТА – натрий, ароматизатор.
Способ применения: на очищенное лицо, после применения сыворотки и/или эмульсии, нанесите крем, мягко помассируйте лицо и шею. Использовать утром и вечером.
Внимание: перед первым использованием проведите тест на аллергию на незаметном участке кожи.
Рекомендации по ежедневному уходу за кожей: после очищения лица молочком для умывания равномерно нанесите увлажняющее  тонизирующее средство (лосьон, тоник) на кожу лица и шеи, уделяя особое внимание проблемным местам, после легкими движениями по массажным линиям нанесите глубоко увлажняющую сыворотку , затем аккуратно вбейте легкими движениями пальцев питательный крем и в завершении нанесите базу под макияж.
Меры предосторожности: в случае, если после применения Вы почувствуете дискомфорт, немедленно прекратите использование.
Хранить вдали от света при комнатной температуре, беречь от детей.</t>
  </si>
  <si>
    <t>БА47</t>
  </si>
  <si>
    <t>Набор с 5ти ступенчатой системой ухода с жемчужной пудрой Pure Pearls</t>
  </si>
  <si>
    <t xml:space="preserve">Косметический комплекс для лица "Bioaqua" Pure Pearls.
В средствах комплекса используется 5-ступенчатая система нанесения, которая обеспечивает оптимальный уход и профессиональную заботу о коже. 
1.Глубокоочищающая пенка для умывания, 100  гр.
Применение: нанести пенку на влажные руки размером с горошину, вспенить в руках. Нанести на лицо. Помассировать в течение 1-2 минут. Смыть теплой водой.
2. Увлажняющий лосьон, 100 мл
Протирать лицо при помощи  ватного диска  после очищения  пенкой.
3. Лосьон на эмульсионной основе, 60 мл
Эмульсия обладает легкой текстурой. Наносится на кожу с помощью ватного тампона либо ладошками (похлопывающими движениями).
4. Увлажняющий крем для лица, 50 гр.
Применение: на очищенное лицо, после применения сыворотки и/или эмульсии, нанесите крем, мягко помассируйте лицо и шею. Использовать утром и вечером
5. Ухаживающий, тонирующий СС крем с выравнивающим эффектом, 40  гр.
Создает эффект ровного тона кожи с незаметным покрытием без эффекта маски.
Уход, база под макияж, солнцезащитный крем, восстанавливающие функции - все в одном! Мягкая легкая текстура. Для свежего и легкого тона, создает здоровую кожу. 
Применение: нанести на очищенную кожу, тонким слоем, через 5-10 минут он подстроится под ваш естественный тон. Вечером смывать пенкой (во избежание закупорки пор).
Упаковка: стекло и пластик. Все продукты в подарочной коробке с описанием и инструкцией.  </t>
  </si>
  <si>
    <t>БА49</t>
  </si>
  <si>
    <t xml:space="preserve">Экстракт жемчуга оказывает антиоксидантное и регенерирующее действие, поэтому эффективен для омоложения кожи. Глубоко увлажняя кожу, лосьон делает ее нежной и шелковистой, дарит ощущение невероятного комфорта. 
Лосьон с натуральным жемчугом подходит для любого типа кожи, увлажняет ее, защищает от пересыхания, улучшает текстуру кожи, возвращает ей эластичность и упругость, борется с пигментацией и улучшает цвет лица, наполняя внутренним естественным сиянием.
Способ применения: после умывания нанесите необходимое количество средства на ладонь или ватный диск и распределите тонер легкими похлопывающими движениями на все лицо и шею до полного впитывания. 
</t>
  </si>
  <si>
    <t>БА50</t>
  </si>
  <si>
    <t xml:space="preserve">Обладает регенерирующими свойствами, оказывает лифтинговый эффект, питает и увлажняет кожу лица. Эссенция улучшает эластичность кожи, значительно улучшая ее барьерную функцию, помогает удалить возрастные пятна, следы гиперпигментации, покраснения и следы пост-акне, улучшает тонус кожи и ее текстуру. 
Использование эссенции делает кожу мягкой, бархатистой, дарит естественное сияние.
Способ применения:
На предварительно очищенную кожу лица (особенно в области вокруг глаз и губ), шеи и области декольте нанесите несколько капель средства легкими похлопывающими движениями пальцев. Затем используйте Ваши средства основного ухода либо приступайте к макияжу. 
</t>
  </si>
  <si>
    <t>БА51</t>
  </si>
  <si>
    <t xml:space="preserve">Натуральные компоненты жемчужной пудры в течении 24 часов поддерживают оптимальный уровень воды в клетках, устраняют сухость, шероховатость, выравнивают текстуру и цвет кожи ,нормализуют водно –липидный баланс в клетках, насыщают их питательными веществами. В результате Ваша кожа ослепительно красивая, ухоженная и окруженная заботой.
Способ применения: предварительно очистите и увлажните кожу, затем легкими вбивающими движениями нанесите небольшое количество крема на лицо, распределите по массажным линиям, дождитесь полного впитывания.
</t>
  </si>
  <si>
    <t>БА52</t>
  </si>
  <si>
    <t xml:space="preserve">Натуральные компоненты жемчужной пудры в течении 24 часов поддерживают оптимальный уровень воды в клетках, устраняют сухость, шероховатость, выравнивают текстуру и цвет кожи ,нормализуют водно –липидный баланс в клетках, насыщают их питательными веществами. В результате Ваша кожа ослепительно красивая, ухоженная и окруженная заботой.
Способ применения: предварительно очистите и увлажните кожу, затем легкими вбивающими движениями нанесите небольшое количество крема на кожу вокруг глаз, дождитесь полного впитывания.
</t>
  </si>
  <si>
    <t>БА56</t>
  </si>
  <si>
    <t>БА57</t>
  </si>
  <si>
    <t xml:space="preserve">Увлажняющий крем для лица с экстрактом лошадиного жира BIOAQUA обеспечивает кожу увлажнением на 24 часа. Увлажняющий крем для лица с лошадиным маслом BIOAQUA смягчает кожу и помогает разгладить морщинки, а так же дарит упругость и эластичность, повышает защитные свойства кожи.      
   Увлажняющий крем для лица с лошадиным маслом BIOAQUA способствует осветлению кожи, выравнивает тон кожи, препятствует появлению пигментных и возрастных пятен, восстанавливает поврежденные участки кожи.
   Увлажняющий крем для лица с лошадиным маслом BIOAQUA особенно рекомендуется для сухой и склонной к шелушению, а также обезвоженной и огрубевшей кожи.
    Лошадиный жир восстанавливает клетки кожи и способствует их скорейшей регенерации. В его состав входят церамиды ,ниацинамиды, аденозин.
    Способ применения:  Нанесите Увлажняющий крем для лица с экстрактом лошадиного жира BIOAQUA на очищенную кожу лица, шеи. Проведите легкий массаж для лучшего впитывания. Только для наружного применения. Избегайте контакта с глазами.
Хранить в недоступных для детей местах. В случае появления раздражения, немедленно прекратить использование. Хранить в прохладном сухом месте.
</t>
  </si>
  <si>
    <t>БА58</t>
  </si>
  <si>
    <t>Крем  в составе которого содержится множество натуральных компонентов, это сбалансированный пептидный косметический продукт, идеально подходящий не только для борьбы с возрастными изменениями кожи, но и просто для профилактики ее старения.Он активизирует обменные процессы на клеточном уровне, что является универсальным ключом для быстрого устранения видимых проявлений увядания кожи.
Обладает следующими эффектами:
1. Увлажнение
2. Отбеливание
3. Подтжка
4. Борьба с морщинами
5. Увлажнение кожи
6. Противовоспалительное действие
7. Удаление рубцов</t>
  </si>
  <si>
    <t>БА60</t>
  </si>
  <si>
    <t>Нежно и тщательно очищает кожу от макияжа и загрязнений. Содержит активные компоненты, которые обеспечивают необходимый уход коже любого типа:
Алоэ Вера (гель) — увлажняет и освежает кожу, насыщает полезными минералами и повышает тонус кожи.
Пенка эффективно тонизирует кожу и придает ей ухоженный и здоровый вид.</t>
  </si>
  <si>
    <t>БА64</t>
  </si>
  <si>
    <t>BioAqua омолаживающая сыворотка с гидролизованным коллагеном, гиалуроновой кислотой, экстрактом ромашки.
Омолаживает, питает кожу и сужает поры.
ТОЛЬКО ДЛЯ НАРУЖНЕГО ПРИМЕНЕНИЯ В КАЧЕСТВЕ СЫВОРОТКИ!
Оказывает мощный увлажняющий эффект, способствует восстановлению упругости кожи, уменьшает глубину морщин. 
Подходит для процедур микроигольчатой терапии (мезороллер), а также лазерофореза, ионофореза (-), фонофореза, электропорации, микротоковой терапии.
Показания к применению: возрастные изменения кожи, мелкоморщинистый тип старения и сухость кожи, восстановление после инсоляции, коррекция фотостарения.
Оказывает лифтинговый эффект, разглаживает, устраняет мелкие морщинки и препятствует появлению новых. Питает и увлажняет кожу лица.
Подходит для всех типов кожи.
Способствует обновлению кожи лица. Увлажняет, сокращает морщины, повышает упругость и эластичность кожи лица.</t>
  </si>
  <si>
    <t>БА65</t>
  </si>
  <si>
    <t xml:space="preserve">   Можно использовать для лица (в т.ч. вокруг глаз), тела, рук, ног, волос, после загара, в качестве маски для лица и даже волос, после депиляции и при укусах насекомых, солнечных, термических ожогах.
   Успокаивающий гель алоэ обладает уникальными свойствами: 
- увлажняет, 
- успокаивает, 
- охлаждает, 
- заживляет  повреждения и раздражение, 
- восстанавливает кожу после ожогов на солнце 
варианты применения: 
- Используйте в качестве геля после бритья/эпиляции, нанесите после процедуры .
- Как гель для ухода за телом. Прекрасно увлажняет и защищает кожу, снимает раздражения, убирает шелушение, ощущения стянутости и дискомфорта кожи. Кожа становится гладкой и необыкновенно мягкой.
- Как восстанавливающую маску для волос. Гель не липкий! Просто нанесите гель на волосы и смойте через 10 минут. Вы получите увлажненные, мягкие и послушные локоны. 
- Маска для лица - нанесите толстым слоем на 10 минут, затем умойте лицо. 
- Применяйте при покраснениях после нахождения на солнце. 
- Нанесите охлажденный гель на ватные диски, закройте глаза и нанесите в качестве, охлаждающей и снимающей отеки, маски. 
- Наносите после мытья рук, на кутикулу ногтей, проводя легкий массаж для увлажнения и смягчения. 
- Нанесите гель на стопы и голени, после долгой ходьбы днем или на ночь, для успокоения, легкого охлаждения и снятия усталости ног.</t>
  </si>
  <si>
    <t>БА66</t>
  </si>
  <si>
    <t xml:space="preserve">Легкая текстура быстро впитывается кожей, увлажняет, успокаивает, тонизирует и освежает. Гиалуроновая кислота – один из наилучших натуральных увлажнителей, способствует выработке собственной гиалуроновой кислоты, синтезу коллагена и эластина. 
Можно также использовать в качестве успокаивающей экспресс-маски. Для этого пропитайте гелем тканевую маску или несколько ватных спонжей и оставьте на лице на несколько минут. 
Помогает при солнечных ожогах, укусах насекомых, применяется как маска для волос, для восстановления ослабленные и пересушенные волос (наносим на 10 минут и смываем). 
Также можно использовать как средство после бритья.
Хранить рекомендуется в холодильнике для дополнительного охлаждающего эффекта.
Применение: для кожи лица или тела наносить на очищенную кожу. </t>
  </si>
  <si>
    <t>Комплекс от варикоза и васкулита (мазь от варикоза 5 шт, 15 пластырей от варикоза)</t>
  </si>
  <si>
    <t>Комплекс ортопедический Скорпион (Ортопедический обезболивающий пластырь Скорпион  (новая форма выпуска) 20 шт, Ортопедический спрей 3 шт)</t>
  </si>
  <si>
    <t>Мужской спрей Men's Powerful Night, 1 уп. 10 мл.</t>
  </si>
  <si>
    <t>Добро пожаловать! Login</t>
  </si>
  <si>
    <t>Онлайн конвертер валют</t>
  </si>
  <si>
    <t>Курсы валют</t>
  </si>
  <si>
    <t>Покупка</t>
  </si>
  <si>
    <t>Продажа</t>
  </si>
  <si>
    <t>График изменения курса USD в Сбербанке России в Москве</t>
  </si>
  <si>
    <t>Калькулятор курса обмена валют</t>
  </si>
  <si>
    <t>При обмене</t>
  </si>
  <si>
    <t>на</t>
  </si>
  <si>
    <t>вы получите</t>
  </si>
  <si>
    <t>Как купить и продать доллары США, евро в Сбербанке России в Москве</t>
  </si>
  <si>
    <t>Найдите отделение для обмена валюты</t>
  </si>
  <si>
    <t>Для физических лиц:</t>
  </si>
  <si>
    <t>Пн.:с 09:00 до 19:30</t>
  </si>
  <si>
    <t>Вт.:с 09:00 до 19:30</t>
  </si>
  <si>
    <t>Ср.:с 09:00 до 19:30</t>
  </si>
  <si>
    <t>Чт.:с 09:00 до 19:30</t>
  </si>
  <si>
    <t>Пт.:с 09:00 до 19:30</t>
  </si>
  <si>
    <t>Доп.офис №9038/01</t>
  </si>
  <si>
    <t>Москва, Баррикадная улица, 19с1</t>
  </si>
  <si>
    <t>Пн.:с 08:30 до 19:30</t>
  </si>
  <si>
    <t>Вт.:с 08:30 до 19:30</t>
  </si>
  <si>
    <t>Ср.:с 08:30 до 19:30</t>
  </si>
  <si>
    <t>Чт.:с 08:30 до 19:30</t>
  </si>
  <si>
    <t>Пт.:с 08:30 до 19:30</t>
  </si>
  <si>
    <t>Сб.:с 09:00 до 17:00</t>
  </si>
  <si>
    <t>Доп.офис №9038/01005</t>
  </si>
  <si>
    <t>Москва, улица Демьяна Бедного, 5</t>
  </si>
  <si>
    <t>Пн.:с 09:30 до 20:00</t>
  </si>
  <si>
    <t>Вт.:с 09:30 до 20:00</t>
  </si>
  <si>
    <t>Ср.:с 09:30 до 20:00</t>
  </si>
  <si>
    <t>Чт.:с 09:30 до 20:00</t>
  </si>
  <si>
    <t>Пт.:с 09:30 до 20:00</t>
  </si>
  <si>
    <t>Сб.:с 10:00 до 18:00</t>
  </si>
  <si>
    <t>Доп.офис №9038/01008</t>
  </si>
  <si>
    <t>Москва, проезд Стратонавтов, 9к2</t>
  </si>
  <si>
    <t>Доп.офис №9038/01014</t>
  </si>
  <si>
    <t>Москва, Первомайская улица, 106А</t>
  </si>
  <si>
    <t>Пн.:с 10:00 до 19:00</t>
  </si>
  <si>
    <t>Вт.:с 10:00 до 19:00</t>
  </si>
  <si>
    <t>Ср.:с 10:00 до 19:00</t>
  </si>
  <si>
    <t>Чт.:с 10:00 до 19:00</t>
  </si>
  <si>
    <t>Пт.:с 10:00 до 19:00</t>
  </si>
  <si>
    <t>Доп.офис №9038/01017</t>
  </si>
  <si>
    <t>Москва, Профсоюзная улица, 32к1</t>
  </si>
  <si>
    <t>Все отделения банка «Сбербанк России»</t>
  </si>
  <si>
    <t>Курсы валют других банков</t>
  </si>
  <si>
    <t>Банк</t>
  </si>
  <si>
    <t>Время</t>
  </si>
  <si>
    <t>Продажа $</t>
  </si>
  <si>
    <t>Покупка $</t>
  </si>
  <si>
    <t>Продажа €</t>
  </si>
  <si>
    <t>Покупка €</t>
  </si>
  <si>
    <t>Все курсы обмена валют в банках Москвы</t>
  </si>
  <si>
    <t>Авторские права защищены (C) 2003-2018 Stephen Ostermiller | Политика конфиденциальности</t>
  </si>
  <si>
    <t>Базовая цена</t>
  </si>
  <si>
    <t>0-2499</t>
  </si>
  <si>
    <t>2500-3499</t>
  </si>
  <si>
    <t>3500 и более</t>
  </si>
  <si>
    <t>Розничные цены</t>
  </si>
  <si>
    <t>Оптовые цены</t>
  </si>
  <si>
    <t>ADA</t>
  </si>
  <si>
    <t>ARDR</t>
  </si>
  <si>
    <t>BCH</t>
  </si>
  <si>
    <t>BNB</t>
  </si>
  <si>
    <t>BTG</t>
  </si>
  <si>
    <t>BTS</t>
  </si>
  <si>
    <t>BYN</t>
  </si>
  <si>
    <t>DASH</t>
  </si>
  <si>
    <t>EOS</t>
  </si>
  <si>
    <t>ETC</t>
  </si>
  <si>
    <t>ETH</t>
  </si>
  <si>
    <t>ICX</t>
  </si>
  <si>
    <t>LSK</t>
  </si>
  <si>
    <t>MIOTA</t>
  </si>
  <si>
    <t>MKR</t>
  </si>
  <si>
    <t>NEO</t>
  </si>
  <si>
    <t>OMG</t>
  </si>
  <si>
    <t>PPT</t>
  </si>
  <si>
    <t>QTUM</t>
  </si>
  <si>
    <t>REP</t>
  </si>
  <si>
    <t>SNT</t>
  </si>
  <si>
    <t>STEEM</t>
  </si>
  <si>
    <t>STRAT</t>
  </si>
  <si>
    <t>TRX</t>
  </si>
  <si>
    <t>USDT</t>
  </si>
  <si>
    <t>VEN</t>
  </si>
  <si>
    <t>VERI</t>
  </si>
  <si>
    <t>XEM</t>
  </si>
  <si>
    <t>XLM</t>
  </si>
  <si>
    <t>XSC</t>
  </si>
  <si>
    <t>XVG</t>
  </si>
  <si>
    <t>ZEC</t>
  </si>
  <si>
    <t>ВТБ</t>
  </si>
  <si>
    <t>Курсы криптовалют</t>
  </si>
  <si>
    <t>РЕСО-Гарантия</t>
  </si>
  <si>
    <t>ZRX</t>
  </si>
  <si>
    <t>WTC</t>
  </si>
  <si>
    <t>ДП44</t>
  </si>
  <si>
    <t>масло для тела роза
DEOPROCE DEEP RICH MOISTURE BODY OIL  ROSE
215 ml</t>
  </si>
  <si>
    <t>ДП45</t>
  </si>
  <si>
    <t>АЛОЭ 95% гель для лица и тела
DEOPROCE PURE ALOE SOOTHING GEL 95%
300ml</t>
  </si>
  <si>
    <t>Экстракт розы увлажняет и питает кожу, смягчает и успокаивает ее, освежает. Активизирует обменные процессы в коже и способствует восстановлению тонуса, повышает упругость, разглаживает и выравнивает текстуру кожи. Замедляет процессы старения, оказывает стимулирующее и тонизирующее действие на верхние слои кожи.</t>
  </si>
  <si>
    <t>Натуральный гель с 95% сертифицированного органического алоэ вера обеспечивает кожу лица и тела, и даже волосы длительным увлажнением и успокаивающим комфортом. При нанесении гель дарит приятное чувство свежести и легкое охлаждение, как натуральный сок из листьев алоэ.Гель с алоэ вера многофункциональный, может использоваться как:увлажняющий крем или маска для кожи лица;увлажняющий гель для кожи тела;экспресс-маска для кожи век;увлажняющая база под макияж;средство после бритья;гель для рук и ногтей;маска для волос;средство при солнечных ожогах и укусах насекомых.</t>
  </si>
  <si>
    <t>Патчи PETITFEE BLACK PEARL &amp; GOLD  EGF Eye &amp; Spot Patch гидрогелевые</t>
  </si>
  <si>
    <t>Патчи PETITFEE GOLD Premium EGF Eye Patch гидрогелевые</t>
  </si>
  <si>
    <t xml:space="preserve">Крем для лица It's skin Collagen Nutrition Cream </t>
  </si>
  <si>
    <t>Крем для лица It's skin Hyaluronic Acid Moisture Cream</t>
  </si>
  <si>
    <t>Крем The Saem Urban Eco Harakеке Cream Ex</t>
  </si>
  <si>
    <t>Крем the SAEM URBAN ECO Harakеке ROOT Cream</t>
  </si>
  <si>
    <t>Крем для глаз the SAEM URBAN ECO Harakеке EYE Serum</t>
  </si>
  <si>
    <t>Крем the SAEM ICELAND Water Volume Cream</t>
  </si>
  <si>
    <t>Крем It' S SKIN Prestige CRÈME  D' Escargot мульти-защита от морщин и пигментных пятен с экстрактом слизи улитки</t>
  </si>
  <si>
    <t>крем It' S SKIN Prestige CRÈME GINSENG D' Escargot   интенсивное омоложение на основе красного жень-шеня и улиточной слизи</t>
  </si>
  <si>
    <t>Крем для рук the SAEM CHOCOPIE клубника</t>
  </si>
  <si>
    <t>ПФ1</t>
  </si>
  <si>
    <t>ПФ2</t>
  </si>
  <si>
    <t>ИС1</t>
  </si>
  <si>
    <t>ИС2</t>
  </si>
  <si>
    <t>СА1</t>
  </si>
  <si>
    <t>СА2</t>
  </si>
  <si>
    <t>СА3</t>
  </si>
  <si>
    <t>СА4</t>
  </si>
  <si>
    <t>ИС3</t>
  </si>
  <si>
    <t>ИС4</t>
  </si>
  <si>
    <t>СА5</t>
  </si>
  <si>
    <t xml:space="preserve">60 шт. в банке Улучшает кровообращение и заметно осветляет кожу, убирает мешки и отечность под глазами. В состав патчей так же входит аденозин для антивозрастного эффекта, коллаген для лифтинга и натуральные экстракты камелии, розы, алоэ, монарды, лаванды, розмарина и др.– для антисептического, противовоспалительного, антиоксидантного, омолаживающего действия. </t>
  </si>
  <si>
    <t>60 шт. в банке Антивозрастные патчи для кожи под глазами, разглаживающие морщинки и способствующие обновлению клеток кожи. Патчи улучшают микроциркуляцию крови, улучшают цвет кожу, наполняют ее питательными веществами. В состав патчей входит эпидермальный фактор роста EGF, способствующий восстановлению кожи и защищающий ее от негативного воздействия окружающей среды. Комплекс растительных экстрактов – алоэ вера, зеленый чай, корень женьшеня и многие другие полезные для нашей кожи ингредиенты,  помогают увлажнить кожу и оказывают успокаивающее воздействие. Экстракт икры способствует разглаживанию морщин, а за счет большого количества аминокислот улучшает состояние   кожи.</t>
  </si>
  <si>
    <t>50 ml, Крем восстанавливает уставшую кожу, насыщает её влагой, природной энергией и жизненной силой. Стимулирует заживление повреждений, снимает воспаления и успокаивает раздражения. Выравнивает тон кожи и улучшает её цвет. Имеет лёгкую гелевую консистенцию, благодаря которой, он легко распределяется по коже и хорошо впитывается. Он не оставляет липкой и жирной плёнки, экономично расходуется, придаёт коже матовость и ухоженный вид.</t>
  </si>
  <si>
    <t>50 ml, Крем несет в себе мощное увлажняющее и омолаживающее действие. Средство глубоко питает кожу, ускоряет процессы регенерации клеток, заглаживает мимические морщины, подтягивает овал лица, обладает защитным действием. подходит для всех типов кожи. Универсален в применении и подходит для использования как утром на день, так и вечером на ночь.</t>
  </si>
  <si>
    <t>60ml Новозеландский лен обладает выраженным регенерирующим действием, превосходно смягчает и успокаивает кожу. Экстракт мёда мануки насыщает эпидермис питательными веществами и влагой, а также является действенным антисептиком. Экстракт календулы устраняет воспаления, делает кожу эластичной и упругой</t>
  </si>
  <si>
    <t xml:space="preserve">60ml Оказывает успокаивающее и увлажняющее действие, повышает упругость и эластичность кожи. Активная формула формирует на коже защитную оболочку, обладает смягчающим и антисептическим эффектом, стимулирует регенерацию. Избавляет от отечности, воспалений, шелушений и не оставляет следов липкости. Имеет легкий естественный свежий аромат. </t>
  </si>
  <si>
    <t>30ml Экстракт Новозеландского льна (78%), другое название растения Harakeke, экстракт меда манука, экстракт календулы и т.д. Не содержит парабенов, искусственных красителей, минеральных масел, продуктов животного происхождения, бензофенона, спирта.</t>
  </si>
  <si>
    <t>80ml Эффективно очищает поры, заживляет микрораны, интенсивно питает и увлажняет кожу, придают естественный блеск, цвет и свежесть. Поддерживает нужный уровень влаги в коже и не позволяют ей пересушиваться.</t>
  </si>
  <si>
    <t>60 Мульти эффект 5 в 1: против морщин, осветление, увлажнение, успокаивание, регенерация.</t>
  </si>
  <si>
    <t>60ml Оказывает оздоравливающее, анти-стрессовое и общеукрепляющее действие, восстанавливая и защищая кожу от негативного воздействия окружающей среды и последствий стрессов. Замечательно питает, увлажняет, и подтягивает кожу. Выравнивает ее текстуру и разглаживает морщины. Убирает покраснения и осветляет пигментные пятна. Кожа становится здоровой, упругой, яркой и полной жизни.</t>
  </si>
  <si>
    <t>35ml, Оригинальный увлажняющий крем для рук, оформлен в виде упаковки печенья ChocoPie. Крем содержит в своем составе комплекс натуральных экстрактов и базируется на экстракте клубники и эффективно увлажняет кожу, быстро впитывается и оставляет после себя волшебный аромат спелой клубники на руках.</t>
  </si>
  <si>
    <t>NANO</t>
  </si>
  <si>
    <t>Займы под недвижимость</t>
  </si>
  <si>
    <t>АвтоСделка</t>
  </si>
  <si>
    <t>Автомобильный дом</t>
  </si>
  <si>
    <t>CarMoney</t>
  </si>
  <si>
    <t>© 2018 Выберу.ру Любое использование материалов</t>
  </si>
  <si>
    <t>допускается только с согласия редакции.</t>
  </si>
  <si>
    <t xml:space="preserve">Создание портала — DD Planet </t>
  </si>
  <si>
    <t>Лауреат Премии</t>
  </si>
  <si>
    <t>Рунета 2017</t>
  </si>
  <si>
    <t>Личный кабинет</t>
  </si>
  <si>
    <t>Ваш город: Москва</t>
  </si>
  <si>
    <t>Избранное</t>
  </si>
  <si>
    <t>Войти</t>
  </si>
  <si>
    <t>Обратная связь</t>
  </si>
  <si>
    <t>Ингосстрах-Жизнь</t>
  </si>
  <si>
    <t>Турбозайм</t>
  </si>
  <si>
    <t>Смсфинанс</t>
  </si>
  <si>
    <t>Кредит Плюс</t>
  </si>
  <si>
    <t>Joymoney</t>
  </si>
  <si>
    <t>Kredito24.ru</t>
  </si>
  <si>
    <t>Монеза</t>
  </si>
  <si>
    <t>МигКредит</t>
  </si>
  <si>
    <t>mobile-btn</t>
  </si>
  <si>
    <t>Отделения 502</t>
  </si>
  <si>
    <t>Банкоматы 2064</t>
  </si>
  <si>
    <t>Криптовалюты</t>
  </si>
  <si>
    <t>Обмен валюты в банках</t>
  </si>
  <si>
    <t>О проекте Контакты Реклама Политика конфиденциальности Обратная связь Карта сайта</t>
  </si>
  <si>
    <t>БА70</t>
  </si>
  <si>
    <t>BioAqua омолаживающая сыворотка с гидролизованным коллагеном, гиалуроновой кислотой, экстрактом ромашки для век.
Омолаживает, питает кожу и сужает поры.
ТОЛЬКО ДЛЯ НАРУЖНЕГО ПРИМЕНЕНИЯ В КАЧЕСТВЕ СЫВОРОТКИ!
Оказывает мощный увлажняющий эффект, способствует восстановлению упругости кожи, уменьшает глубину морщин. 
Подходит для процедур микроигольчатой терапии (мезороллер), а также лазерофореза, ионофореза (-), фонофореза, электропорации, микротоковой терапии.
Показания к применению: возрастные изменения кожи, мелкоморщинистый тип старения и сухость кожи, восстановление после инсоляции, коррекция фотостарения.
Оказывает лифтинговый эффект, разглаживает, устраняет мелкие морщинки и препятствует появлению новых. Питает и увлажняет кожу век.
Подходит для всех типов кожи.
Способствует обновлению кожи век. Увлажняет, сокращает морщины, повышает упругость и эластичность кожи век.</t>
  </si>
  <si>
    <t>РБ1</t>
  </si>
  <si>
    <t>Набор масок от второго подбородка RUBELLI + БАНДАЖ цена за упаковку 7 шт.</t>
  </si>
  <si>
    <t>СА6</t>
  </si>
  <si>
    <t>Пенка для умывания the SAEM URBAN ECO Harakeke Foam Cleanser с экстрактом семян новозеландского льна</t>
  </si>
  <si>
    <t>СА7</t>
  </si>
  <si>
    <t>СА8</t>
  </si>
  <si>
    <t>Тонер The Saem Urban Eco Harakеке Toner</t>
  </si>
  <si>
    <t>СА9</t>
  </si>
  <si>
    <t>Тонер the SAEM ICELAND Hydratig Toner с гиалуроновой кислотой</t>
  </si>
  <si>
    <r>
      <t>Пенка для умывания Улитка</t>
    </r>
    <r>
      <rPr>
        <sz val="8"/>
        <color theme="1"/>
        <rFont val="Arial"/>
        <family val="2"/>
        <charset val="204"/>
      </rPr>
      <t xml:space="preserve"> the Saem essentail ex deep cleansing</t>
    </r>
  </si>
  <si>
    <t>20ml Набор состоит из тканевых масок, пропитанных специальным составом и маску-бандаж, которая удерживает тканевую маску, а также оказывает механическое воздействие, подтягивая кожу лица. Эссенция, которой пропитана тканевая маска, содержит комплекс омолаживающих компонентов, которые позволяют улучшить овал лица, вернуть коже упругость. Аденозин, коэнзим Q10, гиалуроновая кислота, а также натуральные экстракты и масла активизируют обменные процессы, увлажняют и питают кожу, подтягивают ее и делают упругой. Регулярное использование тканевых масок и маски-бандажа позволит избавиться от второго подбородка (или предотвратить его появление), четко обрисовать контур лица, сделать его более утонченным.​</t>
  </si>
  <si>
    <t>150ml Насыщает кожу влагой и помогает её удержанию, предупреждая её высыхание, образование шелушений и раздражений. Новозеландский лён оказывает смягчающее и успокаивающее действие на кожу. Кроме того, календулу применяют для омоложения кожи, уменьшения пигментных пятен и веснушек. Пенка великолепно очищает кожу от загрязнений, а также оказывает оздоравливающее действие. Очищенная кожа сияет красотой и здоровьем, становится упругой и эластичной, насыщается необходимыми витаминами и минеральными веществами.​</t>
  </si>
  <si>
    <t>150 ml В составе пенки мощный комплекс увлажняющих и антивозрастных компонентов, которые способствуют оздоровлению и омоложению кожи: оказывают очищающее и противовоспалительное действие, повышают местный иммунитет и защитные функции кожи, витаминизируют, оживляют и осветляют кожу. Антивозрастная пенка для умывания обеспечивает эффективный уход за кожей лица, делает ее свежей, сияющей, молодой.</t>
  </si>
  <si>
    <t>180ml Средство оказывает мощное успокаивающее, обеззараживающее и укрепляющее действие, эффективно и быстро заживляет раны и порезы, оказывает смягчающее действие, создает защитный невидимый барьер на поверхности кожи, препятствующей потерям влаги, защищающий от негативных внешних воздействий, отлично тонизирует. Кожа заметно преображается, улучшается цвет, выглядит более молодой и ухоженной.</t>
  </si>
  <si>
    <t>160ml Тонер в основе которой ледниковая минеральная вода из Исландии, а также экстракты исландского моха, морских водорослей и арктических ягод. Вода Исландии – считается одной из самых чистых на нашей планете. Исландская вода тающих ледников и снежного покрова, добываемая из вулканических недр артезианского источника, проходит естественную фильтрацию. Кроме того, эта вода, насыщенная кислородом, даже после размораживания не теряет своих полезных свойств.</t>
  </si>
  <si>
    <t>Мазь от псориаза (Qicun Baxian) (1 тюбик для дневного применения 20 г, 1 тюбик для ночного применения 20 г)</t>
  </si>
  <si>
    <t>+7 800 555-55-50</t>
  </si>
  <si>
    <t>Онлайн-заявка на кредит</t>
  </si>
  <si>
    <t>Е заем</t>
  </si>
  <si>
    <t>Статьи о курсах валют</t>
  </si>
  <si>
    <t>Bright Eyes Essence
Сыворотка-роллер для век
15 мл</t>
  </si>
  <si>
    <t>Дневной крем под макияж "Кожа как у ребенка"
BioAqua Baby Skin Beauty Makeup Cream
50 г</t>
  </si>
  <si>
    <t>Медовая маска-носочки для ног
30 г</t>
  </si>
  <si>
    <t>Медовая маска-перчатки для рук
30 г</t>
  </si>
  <si>
    <t>BioAqua Foot Care Peeling, 180 г
Отшелушивающий пилинг-гель - прекрасный, всесторонний уход для Ваших ножек!</t>
  </si>
  <si>
    <t>Сыворотка с частицами золота и гиалуроновой кислотой 24K Gold Skin Care
30 мл</t>
  </si>
  <si>
    <t>Гиалуроновая кислота
10 мл</t>
  </si>
  <si>
    <t>Сыворотка с витамином C
10 мл</t>
  </si>
  <si>
    <t>Маска для кожи вокруг глаз Золотой Османтус
140 г</t>
  </si>
  <si>
    <t>Маска с активированным углем от черных точек и прыщей
60 г</t>
  </si>
  <si>
    <t>Очищающая пузырьковая маска
100 г</t>
  </si>
  <si>
    <t>Круговая тканевая маска для кожи вокруг глаз Hydra Nourish
15 г</t>
  </si>
  <si>
    <t>BioAqua Lip Collagen Patch
Увлажняющая маска-патч для губ с Коллагеном.
8 г</t>
  </si>
  <si>
    <t>Питательная маска Animal Face Tiger
30 г</t>
  </si>
  <si>
    <t>Питательная маска Animal Face Dog
30 г</t>
  </si>
  <si>
    <t>Питательная маска Animal Face Sheep
30 г</t>
  </si>
  <si>
    <t>Коллагеновые патчи для глаз Crystal Eye Mask 
7,5 г</t>
  </si>
  <si>
    <t>Система очистки пор от черных точек
14 г</t>
  </si>
  <si>
    <t>Маска с муцином улитки Snail Prime (Снэйл Прайм)
30 г</t>
  </si>
  <si>
    <t>Сыворотка с частицами золота и гиалуроновой кислотой Gold Hydra Essence
10 г</t>
  </si>
  <si>
    <t>BioAqua Activated Carbon Set
Набор от черных точек с бамбуковым углем. Удаление черных точек - легко!
35 мл/35 мл/60 г</t>
  </si>
  <si>
    <t>Пенка для умывания от акне Pure Skin
100 г</t>
  </si>
  <si>
    <t>Концентрированный крем от прыщей и акне для точечного применения Pure Skin
30 г</t>
  </si>
  <si>
    <t>Пенка для умывания с муцином улитки
100 мл</t>
  </si>
  <si>
    <t>Сыворотка с муцином улитки
40 мл</t>
  </si>
  <si>
    <t>Увлажняющий крем для лица с муцином улитки
50 г</t>
  </si>
  <si>
    <t>Пенка для умывания Silk Protein
100 г</t>
  </si>
  <si>
    <t>Эмульсия Silk Protein
60 мл</t>
  </si>
  <si>
    <t>Увлажняющий крем для лица Silk Protein
60 г</t>
  </si>
  <si>
    <t>Омолаживающая сыворотка Pure Pearls
60 г</t>
  </si>
  <si>
    <t>Увлажняющий крем с натуральной жемчужной пудрой Pure Pearls
60 г</t>
  </si>
  <si>
    <t>Увлажняющий крем вокруг глаз с натуральной жемчужной пудрой Pure Pearls
25 г</t>
  </si>
  <si>
    <t>Крем против морщин Horseoil 
70 г</t>
  </si>
  <si>
    <t>Пенка для умывания Aloe Vera
100 г</t>
  </si>
  <si>
    <t>Омолаживающая сыворотка с гиалуроновой кислотой и коллагеном
10 мл</t>
  </si>
  <si>
    <t>Увлажняющий гель с натуральным соком алоэ
220 г</t>
  </si>
  <si>
    <t>Увлажняющий гель с натуральным соком алоэ и гиалуроновой кислотой
160 мл</t>
  </si>
  <si>
    <t>Омолаживающая сыворотка с гиалуроновой кислотой и коллагеном для век
5 мл</t>
  </si>
  <si>
    <t>Zalogator</t>
  </si>
  <si>
    <t>БА38.2</t>
  </si>
  <si>
    <t>Восстанавливающий тонер для лица с муцином улитки
130 мл
БЕЗ КОРОБКИ
- 15%</t>
  </si>
  <si>
    <t>БА40.2</t>
  </si>
  <si>
    <t>Лосьон на эмульсионной основе с муцином улитки
100 мл
БЕЗ КОРОБКИ
- 15%</t>
  </si>
  <si>
    <t>БА43.2</t>
  </si>
  <si>
    <t>Пенка для умывания Silk Protein
100 г
БЕЗ КОРОБКИ
- 15%</t>
  </si>
  <si>
    <t>БА46.2</t>
  </si>
  <si>
    <t>Увлажняющий крем для лица Silk Protein
60 г
БЕЗ КОРОБКИ
- 15%</t>
  </si>
  <si>
    <t>БА49.2</t>
  </si>
  <si>
    <t>БА51.2</t>
  </si>
  <si>
    <t>Увлажняющий крем с натуральной жемчужной пудрой Pure Pearls
60 г
БЕЗ КОРОБКИ
- 15%</t>
  </si>
  <si>
    <t>БА56.2</t>
  </si>
  <si>
    <t>БА57.2</t>
  </si>
  <si>
    <t>Увлажняющий крем для лица Horseoil 
50 г
БЕЗ КОРОБКИ
- 15%</t>
  </si>
  <si>
    <t>БА67.2</t>
  </si>
  <si>
    <t>БА64.2</t>
  </si>
  <si>
    <t>БА71</t>
  </si>
  <si>
    <t>БА72</t>
  </si>
  <si>
    <t>БА73</t>
  </si>
  <si>
    <t>БА74</t>
  </si>
  <si>
    <t>БА75</t>
  </si>
  <si>
    <t>БА76</t>
  </si>
  <si>
    <t>БА77</t>
  </si>
  <si>
    <t>БА78</t>
  </si>
  <si>
    <t>БА69</t>
  </si>
  <si>
    <t>S</t>
  </si>
  <si>
    <t>Classic</t>
  </si>
  <si>
    <t>Прозрачная</t>
  </si>
  <si>
    <t>Шарик</t>
  </si>
  <si>
    <t>Кольцо</t>
  </si>
  <si>
    <t>Черный</t>
  </si>
  <si>
    <t>Красный</t>
  </si>
  <si>
    <t>Синий</t>
  </si>
  <si>
    <t>Зеленый</t>
  </si>
  <si>
    <t>Оранжевый</t>
  </si>
  <si>
    <t>Сиреневый</t>
  </si>
  <si>
    <t>Стебель</t>
  </si>
  <si>
    <t>Голубые блестки</t>
  </si>
  <si>
    <t>M</t>
  </si>
  <si>
    <t>L</t>
  </si>
  <si>
    <t>XL</t>
  </si>
  <si>
    <t>SHORTY M</t>
  </si>
  <si>
    <t>Soft</t>
  </si>
  <si>
    <t>Розовый</t>
  </si>
  <si>
    <t>Бирюзовый</t>
  </si>
  <si>
    <t>Желтый</t>
  </si>
  <si>
    <t>Sport</t>
  </si>
  <si>
    <t>Фиолетовый</t>
  </si>
  <si>
    <t>Золотые блестки</t>
  </si>
  <si>
    <t>МЛ.Classic.S.1.1</t>
  </si>
  <si>
    <t>МЛ.Classic.S.1.2</t>
  </si>
  <si>
    <t>МЛ.Classic.S.3.1</t>
  </si>
  <si>
    <t>МЛ.Classic.S.3.2</t>
  </si>
  <si>
    <t>МЛ.Classic.S.4.1</t>
  </si>
  <si>
    <t>МЛ.Classic.S.4.2</t>
  </si>
  <si>
    <t>МЛ.Classic.S.5.1</t>
  </si>
  <si>
    <t>МЛ.Classic.S.5.2</t>
  </si>
  <si>
    <t>МЛ.Classic.S.6.1</t>
  </si>
  <si>
    <t>МЛ.Classic.S.6.2</t>
  </si>
  <si>
    <t>МЛ.Classic.S.7.1</t>
  </si>
  <si>
    <t>МЛ.Classic.S.7.2</t>
  </si>
  <si>
    <t>МЛ.Classic.S.7.3</t>
  </si>
  <si>
    <t>МЛ.Classic.S.8.1</t>
  </si>
  <si>
    <t>МЛ.Classic.S.8.2</t>
  </si>
  <si>
    <t>МЛ.Classic.M.1.1</t>
  </si>
  <si>
    <t>МЛ.Classic.M.1.2</t>
  </si>
  <si>
    <t>МЛ.Classic.M.3.1</t>
  </si>
  <si>
    <t>МЛ.Classic.M.3.2</t>
  </si>
  <si>
    <t>МЛ.Classic.M.4.1</t>
  </si>
  <si>
    <t>МЛ.Classic.M.4.2</t>
  </si>
  <si>
    <t>МЛ.Classic.M.5.1</t>
  </si>
  <si>
    <t>МЛ.Classic.M.5.2</t>
  </si>
  <si>
    <t>МЛ.Classic.M.6.1</t>
  </si>
  <si>
    <t>МЛ.Classic.M.6.2</t>
  </si>
  <si>
    <t>МЛ.Classic.M.7.1</t>
  </si>
  <si>
    <t>МЛ.Classic.M.7.2</t>
  </si>
  <si>
    <t>МЛ.Classic.M.7.3</t>
  </si>
  <si>
    <t>МЛ.Classic.M.8.1</t>
  </si>
  <si>
    <t>МЛ.Classic.L.1.1</t>
  </si>
  <si>
    <t>МЛ.Classic.L.3.2</t>
  </si>
  <si>
    <t>МЛ.Classic.L.4.1</t>
  </si>
  <si>
    <t>МЛ.Classic.L.5.2</t>
  </si>
  <si>
    <t>МЛ.Classic.L.7.1</t>
  </si>
  <si>
    <t>МЛ.Classic.L.8.2</t>
  </si>
  <si>
    <t>МЛ.Classic.XL.7.1</t>
  </si>
  <si>
    <t>МЛ.Classic.XL.7.2</t>
  </si>
  <si>
    <t>МЛ.Classic.SHORTY M.7.1</t>
  </si>
  <si>
    <t>МЛ.Soft.S.1.1</t>
  </si>
  <si>
    <t>МЛ.Soft.S.2.2</t>
  </si>
  <si>
    <t>МЛ.Soft.M.1.1</t>
  </si>
  <si>
    <t>МЛ.Soft.M.2.1</t>
  </si>
  <si>
    <t>МЛ.Soft.M.2.2</t>
  </si>
  <si>
    <t>МЛ.Soft.M.3.2</t>
  </si>
  <si>
    <t>МЛ.Soft.L.1.1</t>
  </si>
  <si>
    <t>МЛ.Soft.XL.1.1</t>
  </si>
  <si>
    <t>МЛ.Soft.SHORTY M.2.2</t>
  </si>
  <si>
    <t>МЛ.Sport.S.2.1</t>
  </si>
  <si>
    <t>МЛ.Sport.S.2.2</t>
  </si>
  <si>
    <t>МЛ.Sport.S.3.1</t>
  </si>
  <si>
    <t>МЛ.Sport.S.3.2</t>
  </si>
  <si>
    <t>МЛ.Sport.M.1.1</t>
  </si>
  <si>
    <t>МЛ.Sport.M.1.2</t>
  </si>
  <si>
    <t>МЛ.Sport.M.2.1</t>
  </si>
  <si>
    <t>МЛ.Sport.M.2.2</t>
  </si>
  <si>
    <t>МЛ.Sport.M.3.1</t>
  </si>
  <si>
    <t>МЛ.Sport.M.3.3</t>
  </si>
  <si>
    <t>МЛ.Sport.L.2.1</t>
  </si>
  <si>
    <t>МЛ.Sport.XL.2.1</t>
  </si>
  <si>
    <t>МЛ.Sport.SHORTY M.2.3</t>
  </si>
  <si>
    <t>Чаша МеЛуна: мягкость: Classic, размер: S, цвет: Прозрачная, ручка: Шарик</t>
  </si>
  <si>
    <t>Чаша МеЛуна: мягкость: Classic, размер: S, цвет: Прозрачная, ручка: Кольцо</t>
  </si>
  <si>
    <t>Чаша МеЛуна: мягкость: Classic, размер: S, цвет: Черный, ручка: Шарик</t>
  </si>
  <si>
    <t>Чаша МеЛуна: мягкость: Classic, размер: S, цвет: Черный, ручка: Кольцо</t>
  </si>
  <si>
    <t>Чаша МеЛуна: мягкость: Classic, размер: S, цвет: Красный, ручка: Шарик</t>
  </si>
  <si>
    <t>Чаша МеЛуна: мягкость: Classic, размер: S, цвет: Красный, ручка: Кольцо</t>
  </si>
  <si>
    <t>Чаша МеЛуна: мягкость: Classic, размер: S, цвет: Синий, ручка: Шарик</t>
  </si>
  <si>
    <t>Чаша МеЛуна: мягкость: Classic, размер: S, цвет: Синий, ручка: Кольцо</t>
  </si>
  <si>
    <t>Чаша МеЛуна: мягкость: Classic, размер: S, цвет: Зеленый, ручка: Шарик</t>
  </si>
  <si>
    <t>Чаша МеЛуна: мягкость: Classic, размер: S, цвет: Зеленый, ручка: Кольцо</t>
  </si>
  <si>
    <t>Чаша МеЛуна: мягкость: Classic, размер: S, цвет: Оранжевый, ручка: Шарик</t>
  </si>
  <si>
    <t>Чаша МеЛуна: мягкость: Classic, размер: S, цвет: Оранжевый, ручка: Кольцо</t>
  </si>
  <si>
    <t>Чаша МеЛуна: мягкость: Classic, размер: S, цвет: Сиреневый, ручка: Шарик</t>
  </si>
  <si>
    <t>Чаша МеЛуна: мягкость: Classic, размер: S, цвет: Сиреневый, ручка: Кольцо</t>
  </si>
  <si>
    <t>Чаша МеЛуна: мягкость: Classic, размер: S, цвет: Сиреневый, ручка: Стебель</t>
  </si>
  <si>
    <t>Чаша МеЛуна: мягкость: Classic, размер: S, цвет: Голубые блестки, ручка: Шарик</t>
  </si>
  <si>
    <t>Чаша МеЛуна: мягкость: Classic, размер: S, цвет: Голубые блестки, ручка: Кольцо</t>
  </si>
  <si>
    <t>Чаша МеЛуна: мягкость: Classic, размер: M, цвет: Прозрачная, ручка: Шарик</t>
  </si>
  <si>
    <t>Чаша МеЛуна: мягкость: Classic, размер: M, цвет: Прозрачная, ручка: Кольцо</t>
  </si>
  <si>
    <t>Чаша МеЛуна: мягкость: Classic, размер: M, цвет: Черный, ручка: Шарик</t>
  </si>
  <si>
    <t>Чаша МеЛуна: мягкость: Classic, размер: M, цвет: Черный, ручка: Кольцо</t>
  </si>
  <si>
    <t>Чаша МеЛуна: мягкость: Classic, размер: M, цвет: Красный, ручка: Шарик</t>
  </si>
  <si>
    <t>Чаша МеЛуна: мягкость: Classic, размер: M, цвет: Красный, ручка: Кольцо</t>
  </si>
  <si>
    <t>Чаша МеЛуна: мягкость: Classic, размер: M, цвет: Синий, ручка: Шарик</t>
  </si>
  <si>
    <t>Чаша МеЛуна: мягкость: Classic, размер: M, цвет: Синий, ручка: Кольцо</t>
  </si>
  <si>
    <t>Чаша МеЛуна: мягкость: Classic, размер: M, цвет: Зеленый, ручка: Шарик</t>
  </si>
  <si>
    <t>Чаша МеЛуна: мягкость: Classic, размер: M, цвет: Зеленый, ручка: Кольцо</t>
  </si>
  <si>
    <t>Чаша МеЛуна: мягкость: Classic, размер: M, цвет: Оранжевый, ручка: Шарик</t>
  </si>
  <si>
    <t>Чаша МеЛуна: мягкость: Classic, размер: M, цвет: Оранжевый, ручка: Кольцо</t>
  </si>
  <si>
    <t>Чаша МеЛуна: мягкость: Classic, размер: M, цвет: Сиреневый, ручка: Шарик</t>
  </si>
  <si>
    <t>Чаша МеЛуна: мягкость: Classic, размер: M, цвет: Сиреневый, ручка: Кольцо</t>
  </si>
  <si>
    <t>Чаша МеЛуна: мягкость: Classic, размер: M, цвет: Сиреневый, ручка: Стебель</t>
  </si>
  <si>
    <t>Чаша МеЛуна: мягкость: Classic, размер: M, цвет: Голубые блестки, ручка: Шарик</t>
  </si>
  <si>
    <t>Чаша МеЛуна: мягкость: Classic, размер: L, цвет: Прозрачная, ручка: Шарик</t>
  </si>
  <si>
    <t>Чаша МеЛуна: мягкость: Classic, размер: L, цвет: Красный, ручка: Кольцо</t>
  </si>
  <si>
    <t>Чаша МеЛуна: мягкость: Classic, размер: L, цвет: Синий, ручка: Шарик</t>
  </si>
  <si>
    <t>Чаша МеЛуна: мягкость: Classic, размер: L, цвет: Зеленый, ручка: Кольцо</t>
  </si>
  <si>
    <t>Чаша МеЛуна: мягкость: Classic, размер: L, цвет: Сиреневый, ручка: Шарик</t>
  </si>
  <si>
    <t>Чаша МеЛуна: мягкость: Classic, размер: L, цвет: Голубые блестки, ручка: Кольцо</t>
  </si>
  <si>
    <t>Чаша МеЛуна: мягкость: Classic, размер: XL, цвет: Сиреневый, ручка: Шарик</t>
  </si>
  <si>
    <t>Чаша МеЛуна: мягкость: Classic, размер: XL, цвет: Сиреневый, ручка: Кольцо</t>
  </si>
  <si>
    <t>Чаша МеЛуна: мягкость: Classic, размер: SHORTY M, цвет: Сиреневый, ручка: Шарик</t>
  </si>
  <si>
    <t>Чаша МеЛуна: мягкость: Soft, размер: S, цвет: Розовый, ручка: Шарик</t>
  </si>
  <si>
    <t>Чаша МеЛуна: мягкость: Soft, размер: S, цвет: Бирюзовый, ручка: Кольцо</t>
  </si>
  <si>
    <t>Чаша МеЛуна: мягкость: Soft, размер: M, цвет: Розовый, ручка: Шарик</t>
  </si>
  <si>
    <t>Чаша МеЛуна: мягкость: Soft, размер: M, цвет: Бирюзовый, ручка: Шарик</t>
  </si>
  <si>
    <t>Чаша МеЛуна: мягкость: Soft, размер: M, цвет: Бирюзовый, ручка: Кольцо</t>
  </si>
  <si>
    <t>Чаша МеЛуна: мягкость: Soft, размер: M, цвет: Желтый, ручка: Кольцо</t>
  </si>
  <si>
    <t>Чаша МеЛуна: мягкость: Soft, размер: L, цвет: Розовый, ручка: Шарик</t>
  </si>
  <si>
    <t>Чаша МеЛуна: мягкость: Soft, размер: XL, цвет: Розовый, ручка: Шарик</t>
  </si>
  <si>
    <t>Чаша МеЛуна: мягкость: Soft, размер: SHORTY M, цвет: Бирюзовый, ручка: Кольцо</t>
  </si>
  <si>
    <t>Чаша МеЛуна: мягкость: Sport, размер: S, цвет: Фиолетовый, ручка: Шарик</t>
  </si>
  <si>
    <t>Чаша МеЛуна: мягкость: Sport, размер: S, цвет: Фиолетовый, ручка: Кольцо</t>
  </si>
  <si>
    <t>Чаша МеЛуна: мягкость: Sport, размер: S, цвет: Золотые блестки, ручка: Шарик</t>
  </si>
  <si>
    <t>Чаша МеЛуна: мягкость: Sport, размер: S, цвет: Золотые блестки, ручка: Кольцо</t>
  </si>
  <si>
    <t>Чаша МеЛуна: мягкость: Sport, размер: M, цвет: Прозрачный, ручка: Шарик</t>
  </si>
  <si>
    <t>Чаша МеЛуна: мягкость: Sport, размер: M, цвет: Прозрачный, ручка: Кольцо</t>
  </si>
  <si>
    <t>Чаша МеЛуна: мягкость: Sport, размер: M, цвет: Фиолетовый, ручка: Шарик</t>
  </si>
  <si>
    <t>Чаша МеЛуна: мягкость: Sport, размер: M, цвет: Фиолетовый, ручка: Кольцо</t>
  </si>
  <si>
    <t>Чаша МеЛуна: мягкость: Sport, размер: M, цвет: Золотые блестки, ручка: Шарик</t>
  </si>
  <si>
    <t>Чаша МеЛуна: мягкость: Sport, размер: M, цвет: Золотые блестки, ручка: Стебель</t>
  </si>
  <si>
    <t>Чаша МеЛуна: мягкость: Sport, размер: L, цвет: Фиолетовый, ручка: Шарик</t>
  </si>
  <si>
    <t>Чаша МеЛуна: мягкость: Sport, размер: XL, цвет: Фиолетовый, ручка: Шарик</t>
  </si>
  <si>
    <t>Чаша МеЛуна: мягкость: Sport, размер: SHORTY M, цвет: Фиолетовый, ручка: Стебель</t>
  </si>
  <si>
    <t xml:space="preserve">Сыворотка Анти-Акне предназначена для проблемной кожи с жирным блеском и расширенными порами; угревой сыпю, локальными воспалениями и акне.
Сыворотка эффективно очищает поры, удаляя излишний жир, воспаления, угри и прыщи.
Расщепляя грязь и жир, нежно, не раздражая кожу выводит их из пор, сужает поры, регулируя секрецию сальных желез, обладает антибактериальными свойствами.
Регулирует выработку меланина, осветляя веснушки, пегментные пятна, следы постакне, выравнивает тон лица.
Применение: после очищения кожи, нанесите необходимое количество сыворотки пипеткой (1-2 капели сыворотки), затем легкими массажными движениями равномерно распределить сыворотку по лицу, дать впитаться, затем приступить к вашему дальнейшему уходу. Рекомендуется применять утром и вечером. Возможно применение под мезороллер один раз в неделю.
</t>
  </si>
  <si>
    <t>МЛ2</t>
  </si>
  <si>
    <t>МЛ1</t>
  </si>
  <si>
    <t>МЛ3</t>
  </si>
  <si>
    <t>МЛ4</t>
  </si>
  <si>
    <t>МЛ.Classic.S.9.1</t>
  </si>
  <si>
    <t>МЛ.Classic.S.9.2</t>
  </si>
  <si>
    <t>МЛ.Classic.M.9.1</t>
  </si>
  <si>
    <t>МЛ.Classic.M.9.2</t>
  </si>
  <si>
    <t>﻿</t>
  </si>
  <si>
    <t>Сыворотка от акне BioAqua Pure Skin
30 мл</t>
  </si>
  <si>
    <t>Увлажняющий ВВ крем "Back to Baby" - натуральный розовый тон 02, BIOAQUA бладает очень легкой текстурой, прекрасно выравнивает тон лица, скрывает мелкие недостатки кожи. Делает кожу личика гладкой и нежной как у ребенка. Крем легко растушевывается и быстро "подстраивается" под цвет вашего лица. 40 г.</t>
  </si>
  <si>
    <t>BioАqua CC Cream Concealer Creme Strong Concealer Foundation – это прекрасная альтернатива тональному крему для обладательниц жирной и проблемной кожи. СС – крема начали завоевывать сердца лишь пять лет назад, но уже зарекомендовали себя как обязательное бьюти-средство в косметичке каждой девушки! 
СС расшифровывается как color correction — коррекция цвета, помимо тонального эффекта  он выравнивает том кожи, уменьшает видимость покраснений, пигментации, постакне и сосудистых сеточек. Стоит отметить, что текстура СС-крема легче, чем у ББ-крема, что делает покрытие невесомым и легким как вуаль. Но важно помнить, что основная задача СС-крема – увлажнение, базовая коррекция цвета лица и  воздушное покрытие, т.е. данное средство не заменяет корректор и консилер, а помогает им выполнить свою задачу.
Способ применения: используйте тональное средство после основного ухода. Нанесите на кожу лица небольшое количество и растушуйте при помощи спонжа  или кисти.
Объем:  40 г
Произведено под наблюдением: France BioAqua International Co., LTD France.</t>
  </si>
  <si>
    <t>BioAqua Mango Hand Milk
Крем-молочко для рук с манго
50 г</t>
  </si>
  <si>
    <t>Питательный крем для рук с натуральным экстрактом манго, BIOAQUA. Очень нежный, приятный крем, быстро впитывается, делает кожу рук мягкой. Манго и масло Ши увлажняет, питает, смягчает, лечит от сухости и трещин. Крем очень быстро впитывается, не оставляя жирной пленки и чувство липкости, не имеет возрастных ограничений в использовании. 50 г.</t>
  </si>
  <si>
    <t>BioAqua Wonder Essence
Осветляющая эссенция с черникой
15 мл</t>
  </si>
  <si>
    <t>Увлажняющая эссенция для лица с черникой, Bioaqua cодержит 96% природных компонентов, а также антивозрастной - коэнзим Q10. Сыворотка улучшает общий тонус и микрорельеф кожи, омолаживает ее, кожа приобретает сияющий вид. Обладает антиоксидантным действием. 15 мл.</t>
  </si>
  <si>
    <t>BioAqua Water Get Hyaluronic Acid
Увлажняющий омолаживающий крем с гиалуроновой кислотой
50 г</t>
  </si>
  <si>
    <t>Крем увлажняющий, омолаживающий с гиалуроновой кислотой Water Get Hyaluronic Acid , BIOAQUA обладает прекрасными восстанавливающими, разглаживающими и регенерирующими свойствами, замедляет старение, обладает высоким содержанием необходимых для кожи жирных кислот, витаминов, и микроэлементов. 50г.</t>
  </si>
  <si>
    <t>BioAqua Hyaluronic Acid Essence B6
Сыворотка с гиалуроновой кислотой
10 ампул по 5 мл</t>
  </si>
  <si>
    <t>Crystal Through Moist Replenishment Cream
Увлажняющий крем
40 г</t>
  </si>
  <si>
    <t>Антивозрастная сыворотка BioAqua Advanced Repair Essence
30 мл</t>
  </si>
  <si>
    <t>Антивозрастная сыворотка Advanced Repair Essence , BIOAQUAдейственное косметическое средство, призванное привести в порядок баланс влаги. Благодаря веществам-проводникам, содержащимся в продукте, восстанавливающий состав проходит глубоко в ткани, захватывая с собой молекулы воды и питательные компоненты. Сыворотка помогает удерживать влагу, необходимую для сохранения здорового и молодого вида. 30мл.</t>
  </si>
  <si>
    <t>BioAqua V7 whitening cream (toning light)
Осветляющий крем для лица
50 г</t>
  </si>
  <si>
    <t>Создает эффект ровного тона кожи с незаметным покрытием без эффекта маски. Обладает функцией консилера - выравнивает тон и текстуру кожи. Легкий, комфортный. Не содержит фактор защиты от солнечных лучей, используйте дневной солнцезащитный крем.
Мягкая легкая текстура. Для свежего и легкого тона, создает здоровую кожу.</t>
  </si>
  <si>
    <t xml:space="preserve">Крем Bioaqua Crystal moist Replenishment содержит гиалуроновую кислоту, которая увлажняет и создает защитный слой на коже, препятствующий потере влаги и сохраняющий высокий уровень увлажненности кожи на протяжении целого дня. В результате,  ежедневного применения выраженность мимических и возрастных морщин значительно уменьшается, а появление новых сводится к минимуму.
Способ применения: наносить утром и вечером на очищенное лицо.
Объем: 40 мл
</t>
  </si>
  <si>
    <t xml:space="preserve">Кушон — это, относительно, новый тренд, пришедший к нам из прогрессивной Азии. Напоминает он всем знакомую пудреницу, внутри есть зеркало, антибактериальный спонж для нанесения продукта на верхнем ярусе и собственно кушон — на нижнем. 
Кушон пропитан тональным флюидом, обеспечивающим деликатное нанесение без эффекта маски. Идеально подойдет на лето, поскольку имеет максимальный солнцезащитный фильтр SPF 50. Средство выравнивает кожу, подстраивается под тон и увлажняет сухую кожу. При необходимости, тон можно наслаивать: для плотного и стойкого эффекта возьмите чуть больше средства и нанесите его аккуратными разглаживающими движениями от центра к периферии.
Способ применения: достаточно нажать на «подушечку» спонжем, который входит в комплект, и нанести средство на лицо точно так же, как вы поступаете с обычной пудрой.
Произведено под наблюдением France BioAqua International Co., LTD France.
</t>
  </si>
  <si>
    <t>Лосьон обогащена натуральными лошадиным маслом, благодаря чему он проникает глубоко в клетки кожи, насыщает их ,увлажняет, поддерживает оптимальный процент воды в клетках, тонизирует. Кожа обретает сияние и здоровый отдохнувший вид.
Состав: вода, глицерин, лошадиное масло, экстракт Гамамелиса Вергинского, календула лекарственная, гиалуроновая кислота, гликозил трегалоза ,пропиленгликоль, , мочевина косметическая, буликрбонат эфир йодопропильный, ароматизатор, ЕДТА – натрий, ПЕГ-40.
Способ применения: предварительно очистите кожу, легкими движениями нанесите небольшое количество лосьона  на лицо и шею по массажным линиям, дождитесь полного впитывания. ( для наилучших результатов используйте все средства данной серии!)
Меры предосторожности: в случае, если после применения Вы почувствуете дискомфорт, немедленно прекратите использование.
Хранить вдали от света при комнатной температуре, беречь от детей.</t>
  </si>
  <si>
    <t>BioAqua Hyaluronic acid hydrating facial cream nourishing anti-aging - оказывает мощный увлажняющий эффект, восстанавливает природную упругость кожи и уменьшает глубину морщин. Подходит для  ежедневного применения. Содержит гиалуроновую кислотную эссенцию и разнообразие увлажняющих компонентов растений.
Рекомендуется применять при наступивших возрастных изменениях кожи, подходит при мелкоморщинистом типе старения и сухости кожи.
Нежная текстура крема легко впитывается и проникают в самые глубокие слои эпидермиса. Оказывает выраженный лифтинг-эффект, разглаживает мелкие морщинки и препятствует возникновению новых, также, питает и увлажняет кожу.  Гиалуроновую кислота повышает упругость и эластичность кожи лица.
Способ применения: используйте крем после очищения утром и вечером. Для более выраженного действия перед нанесением рекомендуется использовать сыворотку Bioaqua Hyaluronic Acid Injection Face Serum Liquid.
Объем: 50 г</t>
  </si>
  <si>
    <t>Сыворотка-роллер для век Bright Eyes Essence BioAqua — самое популярное средство для ухода за кожей вокруг глаз в Китае. Сыворотка деликатно ухаживает за нежной кожей, разглаживает мелкие морщинки и придает коже упругость, борется с «кругами» и синевой вокруг глаз, убирает «мешки» под глазами, интенсивно увлажняет сухую кожу, разглаживает, питает и укрепляет, успокаивает и дарит ощущение прохлады. Средство состоит из натуральных компонентов и подойдет для любого типа кожи и любого возраста женщины. Благодаря использованию сыворотки, ваша кожа вокруг глаз будет иметь здоровый и ухоженный вид.
Удобный ролик в виде шариковой ручки способствует лучшему проникновению питательных веществ сыворотки в глубокие слои кожи, оказывает легкий массажный эффект, экономично расходуется и не займет много места в вашей сумочке.
Эффективность сыворотки Bright Eyes Essence BioAqua достигается благодаря ее активным компонентам:
Гиалуроновая кислота:
Важный компонент, входящий в состав кожи, стимулирующий обменные процессы и участвующий в процессе регенерации тканей. Благодаря одному из основных ее свойств – способности удерживать воду, превращая ее в субстанцию, подобную гелю, - синтезированная гиалуроновая кислота нашла широкое применение в косметологии. Показания для применения гиалуроновой кислоты в косметологии: появление морщин и старение кожи, мимические морщины, снижение упругости (тургора) и эластичности кожи, потеря кожей влаги.
Комплекс минералов и витаминов: 
Восполняет запасы питательных веществ в коже, благодаря чему кожа становится более здоровой.
Коллаген:
Отвечает за прочность и эластичность кожи, создает защитный слой, предохраняющий от повреждений и удерживающий влагу, разглаживает неровности, усиливает эффект и длительность воздействия других компонентов косметического средства.
Аллантоин:
Вещество, которое широко применяется в косметологии в составе кремов ввиду его способности отделять омертвевшие клетки и стимулировать регенерацию кожи. Кроме того аллантоин имеет противовоспалительный эффект. 
Масло виноградной косточки:
Уникальный продукт, имеющий богатейший состав из витаминов (А, Е, С, В), минералов (железо, кальций, цинк, селен и др.), жирных кислот (в том числе Омега 3), антиоксидантов, флавоноидов, фитонцидов. Незаменим для женской красоты еще и благодаря содержанию фитоэстрогенов, аналога женских гормонов. В составе косметики масло виноградной косточки способствует омоложению и выравниванию кожи, разглаживанию морщин, регенерации клеток кожи, обладает тонизирующими свойствами, увлажняет и питает, нормализует работу сальных желез и сужает поры, повышает эластичность кожи, насыщает кожу питательными веществами и дарит здоровье. Благодаря легкой консистенции хорошо впитывается кожей и быстро придает ей здоровый и цветущий вид.
Экстракт жемчуга:
Нашел применение в косметологии благодаря содержанию в нем минерала арагонита и особого белка конхиолина, сходного по составку с белком кожи - кератином. Улучшает обмен веществ в коже, способствует ее регенерации, восстанавливает защитные свойства, имеет осветляющий эффект, борется с пигментацией, защищает от отрицательного воздействия окружающей среды, разглаживает морщины.
Бета-глюкан овса:
Стимулирует выработку коллагена, омолаживает, предотвращает старение кожи, увлажняет и удерживает влагу.</t>
  </si>
  <si>
    <t>BioAqua V7 whitening cream (toning light) – это дневной ухаживающий крем для лица на основе витаминов и гиалуроновой кислоты. 
Многофункциональный дневной крем создан не только для ухода, его можно использовать в качестве базы под макияж.  Он придает яркий тон коже, здоровый блеск, выравнивает кожу, высветляя ее. Маскирует мелкие дефекты, расширенные поры, постакне и мелкие мимические морщины.
Содержит семь видов витаминов, которые оживляют тусклый цвет кожи, придает сияние и естественный светлый тон лица. Крем содержит гиалуроновую кислоту, которая обладает увлажняющим действием и защищает от обезвоживания. Также, в составе крема содержится УФ-фильтр с защитой SPF20, который предотвратит фотостарение кожи.
Способ применения:  на очищенную кожу лица утром, после применения тонера, сыворотки, лосьона, эссенции. - нанесите осветляющий крем. Далее можно наносить макияж - ББ/ СС крем, или только финишную пудру. Избегать области вокруг глаз.
Состав:  гиалуроновая кислота, коллаген, витамины, ланолин.
Объем: 50 гр
Производитель: BioAqua, Китай</t>
  </si>
  <si>
    <t>BioAqua V7 BB cream  - это тонизирующий ББ-крем на основе ценных витаминов и гиалуроновой кислоты. Благодаря богатому составу, крем выравнивает кожу, осветляя ее, придает здоровый  блеск и естественное сияние, маскирует мелкие дефекты и тонизирует. ББ-крем выполняет функции тонального средства, крема от солнца (SPF 20), консилера и базы под макияж.
Витамины в составе ББ-крема  оживляют тусклый цвет лица, а гиалуроновая кислота наполняет кожу влагой и удерживает ее, защищая от обезвоживания. 
Также,  Blemish Balm Cream  (ББ-крем) очень пластичен и распределяется по коже тонким слоем, становясь практически незаметным,  при этом кожа сохраняет свой естественный вид.
Способ применение: нанести после применения уходовых средств и дневного крема или базы, тонким слоем, через 5-10 минут он подстроится под ваш естественный тон. Вечером смывать гидрофильным маслом или пенкой с пометкой ББ или СС (во избежание закупорки пор)
Объем:  40 гр
Производство: Китай, Гуанчжоу, "BIOAQUA"</t>
  </si>
  <si>
    <t>BioAqua V7 air cushion BB cream consiler tender makeup cream (natural color) - легкий ББ-кушон прекрасно подстраивается под тон кожи, выравнивает цвет лица и не проваливается в поры. Ухаживает за кожей и обладает «эффектом фотошопа». Имеет максимальный солнцезащитный фактор SPF50.
От обычного ББ-крема кушон  отличается формой выпуска и способом нанесения. Традиционный тюбик неудобно использовать за пределами дома, в то время как кушон был создан для того, чтобы  всегда быть под рукой! Внутри кушона находится специальная губка, которая пропитана ухаживающим тональным средством, схожим по составу с ББ-кремом. Отличительной особенностью является то, что состав кушона на 30% состоит из минеральной воды, за счет которой  средство имеет невесомое покрытие.
гиалуроновая кислота в составе прекрасно увлажняет кожу и защищает ее от появления мелких морщин.  Витаминный комплекс наполняет эпидермис полезными элементами, возвращает коже здоровый вид, а полипептиды запускают процесс регенерации клеток.
Способ применения: крем наносится специальным спонжем, который спрятан внутри пудренницы
Объем: 15 г</t>
  </si>
  <si>
    <t>Спрей для дезинфекции XSensual Clean&amp;Safe *all natural</t>
  </si>
  <si>
    <t>Таблетки для дезинфекции Milton MINI tablets 50pcs</t>
  </si>
  <si>
    <t>Таблетки для дезинфекции Milton MINI tablets 10pcs</t>
  </si>
  <si>
    <t xml:space="preserve">Контейнер для очистки Me Luna® Cleaning cup (PP) Clear </t>
  </si>
  <si>
    <t>Сервисы Мои расчёты Войти Обратная связь</t>
  </si>
  <si>
    <t>Займ до 500 000 рублей</t>
  </si>
  <si>
    <t>Займ до 100 000 рублей</t>
  </si>
  <si>
    <t>Займ до 50 000 рублей</t>
  </si>
  <si>
    <t>Займ под ПТС</t>
  </si>
  <si>
    <t xml:space="preserve">Выберите займ под недвижимость </t>
  </si>
  <si>
    <t>Займ под недвижимость на карту</t>
  </si>
  <si>
    <t>Займ под недвижимость на счет</t>
  </si>
  <si>
    <t>Займ под залог квартиры</t>
  </si>
  <si>
    <t>Займ под залог комнаты</t>
  </si>
  <si>
    <t>Микро Капитал</t>
  </si>
  <si>
    <t>Invest Ground</t>
  </si>
  <si>
    <t>Группа компаний АЭК</t>
  </si>
  <si>
    <t>Bincapital</t>
  </si>
  <si>
    <t>Omoney</t>
  </si>
  <si>
    <t>Московская финансовая компания</t>
  </si>
  <si>
    <t>Кашалот Финанс</t>
  </si>
  <si>
    <t>Народная касса</t>
  </si>
  <si>
    <t>Дата обновления: 01.07.2018</t>
  </si>
  <si>
    <t>Лосьон на эмульсионной основе с муцином улитки
100 мл
Есть только без коробки (вкладка Уценка)</t>
  </si>
  <si>
    <t>Увлажняющий тонер Pure Pearls
120 мл
Есть только без коробки (раздел Уценка)</t>
  </si>
  <si>
    <t>Лосьон для лица Horseoil 
120 мл
Есть только без коробки, разедл Уценка</t>
  </si>
  <si>
    <t>Увлажняющий крем для лица Horseoil 
50 г
Есть только без коробки, раздел Уценка</t>
  </si>
  <si>
    <t>BioAqua V7 air cushion BB cream
Осветляющий ББ-крем кушон
15 г
Тон - натуральный, подстраивается под тон кожи</t>
  </si>
  <si>
    <t>БА79.1</t>
  </si>
  <si>
    <t>БА79.2</t>
  </si>
  <si>
    <t>БА79.3</t>
  </si>
  <si>
    <t>BioAqua V7 BB cream
Осветляющий ББ-крем
40 г
Тон #1 - натуральный</t>
  </si>
  <si>
    <t>BioAqua V7 BB cream
Осветляющий ББ-крем
40 г
Тон #2 - слоновая кость</t>
  </si>
  <si>
    <t>BioAqua V7 BB cream
Осветляющий ББ-крем
40 г
Тон #3 - светло-розовый</t>
  </si>
  <si>
    <t>БА80.1</t>
  </si>
  <si>
    <t>БА80.2</t>
  </si>
  <si>
    <t>БА80.3</t>
  </si>
  <si>
    <t>BioAqua BB cream cushion
ББ-крем кушон
15 г
Тон #1 натуральный</t>
  </si>
  <si>
    <t>BioAqua BB cream cushion
ББ-крем кушон
15 г
Тон #2 слоновая кость</t>
  </si>
  <si>
    <t>BioAqua BB cream cushion
ББ-крем кушон
15 г
Тон #3 светло-розовый</t>
  </si>
  <si>
    <t>БА81.1</t>
  </si>
  <si>
    <t>BioAqua Perfekt Consealer
Крем консилер
30 мл
Тон #1 натуральный</t>
  </si>
  <si>
    <t>БА81.2</t>
  </si>
  <si>
    <t>БА81.3</t>
  </si>
  <si>
    <t>BioAqua Perfekt Consealer
Крем консилер
30 мл
Тон #2 слоновая кость</t>
  </si>
  <si>
    <t>BioAqua Perfekt Consealer
Крем консилер
30 мл
Тон #3 светло-розовый</t>
  </si>
  <si>
    <t>БА68.1</t>
  </si>
  <si>
    <t>BioAqua Back to Baby BB Cream
Увлажняющий ББ-крем
40 г
Тон #1 натуральный</t>
  </si>
  <si>
    <t>БА68.2</t>
  </si>
  <si>
    <t>БА68.3</t>
  </si>
  <si>
    <t>BioAqua Back to Baby BB Cream
Увлажняющий ББ-крем
40 г
Тон #2 слоновая кость</t>
  </si>
  <si>
    <t>BioAqua Back to Baby BB Cream
Увлажняющий ББ-крем
40 г
Тон #3 светло-розовый</t>
  </si>
  <si>
    <t>БА67.1</t>
  </si>
  <si>
    <t>BioAqua CC Cream Concealer Creme
Увлажняющий СС-крем консилер
40 г
Тон #1 натуральный</t>
  </si>
  <si>
    <t>BioAqua CC Cream Concealer Creme
Увлажняющий СС-крем консилер
40 г
Тон #2 слоновая кость</t>
  </si>
  <si>
    <t>BioAqua CC Cream Concealer Creme
Увлажняющий СС-крем консилер
40 г
Тон #3 светло-розовый</t>
  </si>
  <si>
    <t>БА44.2</t>
  </si>
  <si>
    <t>Тонер с гиалуроновой кислотой Silk Protein
100 мл
БЕЗ КОРОБКИ
- 15%</t>
  </si>
  <si>
    <t xml:space="preserve">Нежный, тонизирующий кожу, восполняет недостаток влаги в эпидермисе, контролирует уровень жирности кожи, имеет выраженный антивозрастной эффект, выравнивает тон и структуру кожи, сужает расширенные поры. Активно проникает в кожу, не оставляя жирной пленки. Протеины шелка, входящие в состав придают коже нежность, мягкость, гладкость. 
Увлажняет, питает кожу, повышает эластичность кожи, устраняет тусклый цвет лица, выравнивает тон и придает коже здоровый вид. Сужает поры и контролирует излишнюю жирности кожи.
Применение: на очищенное лицо, нанесите тонер ладошками (похлопывающими движениями) либо с помощью ватного диска протрите лицо. Далее можно наносить лосьон, сыворотку, крем. Использовать утром и вечером. 
</t>
  </si>
  <si>
    <t>ЗБ49.2</t>
  </si>
  <si>
    <t>ЗБ47.2</t>
  </si>
  <si>
    <t>Палочка Чка (Доянь) для сокращения влагалища, 1 шт.
ПОВРЕЖДЕНА КОРОБКА
-15%</t>
  </si>
  <si>
    <t>Омолаживающая сыворотка от морщин (3*3мл с порошком, 3*3мл с жидкостью)
ПОВРЕЖДЕНА КОРОБКА
-20%</t>
  </si>
  <si>
    <t>Займы под ПТС</t>
  </si>
  <si>
    <t>Кредит на карту</t>
  </si>
  <si>
    <t>Курс доллара США в банках</t>
  </si>
  <si>
    <t>Займ до 1 000 000 рублей</t>
  </si>
  <si>
    <t>Займ до 1 месяца</t>
  </si>
  <si>
    <t>Займ до 6 месяцев</t>
  </si>
  <si>
    <t>Займ до 1 года</t>
  </si>
  <si>
    <t xml:space="preserve">Выберите займ под ПТС </t>
  </si>
  <si>
    <t>Национальный Кредит</t>
  </si>
  <si>
    <t>Стандарт-Партнер</t>
  </si>
  <si>
    <t>Автозалог</t>
  </si>
  <si>
    <t>Займ на 6 месяцев</t>
  </si>
  <si>
    <t>Займ на 1 год</t>
  </si>
  <si>
    <t>Курс криптовалюты bitcoin к usd</t>
  </si>
  <si>
    <t>Купля-продажа dogecoin</t>
  </si>
  <si>
    <t>Курс ripple онлайн</t>
  </si>
  <si>
    <t>Криптовалюта в долларах сегодня</t>
  </si>
  <si>
    <t xml:space="preserve">Курс евро - продажа в Совкомбанк </t>
  </si>
  <si>
    <t>Покупка евро в Росбанке</t>
  </si>
  <si>
    <t>Курс покупки доллара в РФИ Банке на сегодня</t>
  </si>
  <si>
    <t>Банк Открытие - курсы валюты, покупка и продажа</t>
  </si>
  <si>
    <t>Будет ли рост курса евро?</t>
  </si>
  <si>
    <t>Кредитная карта в долларах</t>
  </si>
  <si>
    <t>Факторы влияющие на курс валюты</t>
  </si>
  <si>
    <t>Как заработать на валюте?</t>
  </si>
  <si>
    <t>Займ на 5 лет</t>
  </si>
  <si>
    <t>БА53</t>
  </si>
  <si>
    <t>БА54</t>
  </si>
  <si>
    <t>Жидкость для снятия макияжа с экстрактами оливы и огурца Bioaqua
150 мл</t>
  </si>
  <si>
    <t>Гидрофильное масло для снятия макияжа и глубокого очищения Bioaqua
150 мл</t>
  </si>
  <si>
    <t>БА59</t>
  </si>
  <si>
    <t>БА61</t>
  </si>
  <si>
    <t>Тканевая увлажняющая маска BioAqua Aloe Vera
30 г</t>
  </si>
  <si>
    <t>Тканевая маска с экстрактом черники  BioAqua Blueberry
30 г</t>
  </si>
  <si>
    <t>Жидкость для снятия макияжа с экстрактами оливы и огурца BIOAQUA содержит натуральное масло оливы и экстракт огурца и эффективно и бережно снимает макияж и очищает кожу лица и зону контура глаз.</t>
  </si>
  <si>
    <t>Гидрофильное масло для снятия макияжа и губокого очищения эффективно и бережно снимает макияж, и очищает кожу лица и зону контура глаз. Губокое очищение, подходит для стойкого макияжа, снятия тональных средств, в т.ч. кушонов. Тщательно очищает поры от загрязнений.</t>
  </si>
  <si>
    <t>Маска увлажняющая Aloe Vera, BIOAQUAпрекрасное средство для смягчения и увлажнения кожи. Оказывает стойкий омолаживающий и успокаивающий эффект.</t>
  </si>
  <si>
    <t>Маска с экстрактом черники, BIOAQUA благотворно влияет на эпидермис, укрепляет коллагеновые волокна и стенки капилляров, благодаря ему кожа обретает эластичность, здоровое сияние, слегка осветляется, тонизируется</t>
  </si>
  <si>
    <t>13.09.2018 Ипотечные клиенты Сбербанка не смогут рефинансировать свой жилищный кредит в банке</t>
  </si>
  <si>
    <t>13.09.2018 Sberbank CIB признан самым инновационным инвестиционным банком в Центральной и Восточной Европе в 2018 году по версии журнала The Banker</t>
  </si>
  <si>
    <t>13.09.2018 «Спасибо от Сбербанка» и Mastercard запускают масштабную геймифицированную кампанию «Империя Спасибо»</t>
  </si>
  <si>
    <t xml:space="preserve">по 290 отзывам </t>
  </si>
  <si>
    <t>14.09.2018 Что станет со ставками по ипотеке и кредитам в Сбербанке?</t>
  </si>
  <si>
    <t>-</t>
  </si>
  <si>
    <t>ЗБ8.2</t>
  </si>
  <si>
    <t>Гель с экстрактом алоэ вера от прыщей и угрей «Тяньжань лухуэй цзяо», 2 флакона по 5 г
ПОВРЕЖДЕНА КОРОБКА
-10%</t>
  </si>
  <si>
    <t>Омолаживающая сыворотка с гиалуроновой кислотой и коллагеном
10 мл
БЕЗ КОРОБКИ
-30%</t>
  </si>
  <si>
    <t>Увлажняющий тонер Pure Pearls
120 мл
БЕЗ КОРОБКИ
- 30%</t>
  </si>
  <si>
    <t>Лосьон для лица Horseoil 
120 мл
БЕЗ КОРОБКИ
-15%</t>
  </si>
  <si>
    <t>17.09.2018 Дайджест новинок банковских продуктов за 10 сентября 2018 - 16 сентября 2018</t>
  </si>
  <si>
    <t>c 18.09.2018</t>
  </si>
  <si>
    <t>68,20 -0,09</t>
  </si>
  <si>
    <t>79,36 -0,59</t>
  </si>
  <si>
    <t>17 сентября 2018 г.</t>
  </si>
  <si>
    <t>Актуальные курсы обмена валют (EUR, USD) в банке Сбербанк России в Москве на 18 сентября 2018.</t>
  </si>
  <si>
    <t>Выигранное корейское внутренняя валюта Южная Корея (Республика Кореи, kR, KOR). Доллар Соединенных Штатов внутренняя валюта Американское Самоа (AS, ASM), Великобританские Острова Девственницы (VG, VGB, BVI), El Салвадор (SV, SLV), Гуам (GU, GUM), Выстраивайте Острова (MH, MHL), Мичронезия (Объединенные в федерацию положения Мичронезии, FM, fSM), Северные Острова Mariana (MP, MNP), Palau (PW, PLW), Puerto Rico (PR, PRI), Соединенные Штаты (Соединенные Штаты Америки, мы, США), Турки и острова caicos (TC, TCA), Острова Девственницы (VI, VIR), Timor-Leste, Эквадор (EC, ECU), Остров Johnston, Midway Острова, и Остров Бодрствования. Доллар Соединенных Штатов может также называться американский доллар, и доллар США. Синонимом кода валюты KRW может также являться W. Синонимом кода валюты USD может также являться $. Выигранное корейское состоит из 100 chon. Доллар Соединенных Штатов состоит из 100 cents. Обменный курс выигранное корейское приведен по состоянию на 17 сентября 2018 г. от Международный Валютный Фонд. Обменный курс доллар Соединенных Штатов приведен по состоянию на 17 сентября 2018 г. от Международный Валютный Фонд. Переводной коэффициент KRW состоит из 6 знаков. Переводной коэффициент USD состоит из 6 знаков.</t>
  </si>
  <si>
    <t>17,869.90</t>
  </si>
  <si>
    <t>44,674.76</t>
  </si>
  <si>
    <t>89,349.51</t>
  </si>
  <si>
    <t>178,699.02</t>
  </si>
  <si>
    <t>1,119,200</t>
  </si>
  <si>
    <t>2,238,401</t>
  </si>
  <si>
    <t>5,596,001</t>
  </si>
  <si>
    <t>11,192,003</t>
  </si>
  <si>
    <t>22,384,006</t>
  </si>
  <si>
    <t>55,960,015</t>
  </si>
  <si>
    <t>111,920,029</t>
  </si>
  <si>
    <t>Текущий валютный конвертор: Корейский Вон и Доллар США с обменными курсами от 18 сентября 2018 г..</t>
  </si>
  <si>
    <t>ЗБ43</t>
  </si>
  <si>
    <t>ЗБ82</t>
  </si>
  <si>
    <t>ЗБ84</t>
  </si>
  <si>
    <t>ЗБ85</t>
  </si>
  <si>
    <t>ЗБ86</t>
  </si>
  <si>
    <t>ЗБ87</t>
  </si>
  <si>
    <t>ЗБ88</t>
  </si>
  <si>
    <t>ЗБ89</t>
  </si>
  <si>
    <t>МЛ.Classic.SHORTY XL.7.2</t>
  </si>
  <si>
    <t>МЛ.Classic.SHORTY XL.7.1</t>
  </si>
  <si>
    <t>МЛ.Classic.SHORTY L.7.2</t>
  </si>
  <si>
    <t>МЛ.Classic.SHORTY L.7.1</t>
  </si>
  <si>
    <t>МЛ.Classic.SHORTY S.7.2</t>
  </si>
  <si>
    <t>МЛ.Classic.SHORTY S.7.1</t>
  </si>
  <si>
    <t xml:space="preserve">МЛ.Classic.SHORTY M.7.2 </t>
  </si>
  <si>
    <t>МЛ.Sport.SHORTY XL.2.2</t>
  </si>
  <si>
    <t>МЛ.Sport.SHORTY XL.2.1</t>
  </si>
  <si>
    <t>МЛ.Sport.SHORTY L.2.2</t>
  </si>
  <si>
    <t>МЛ.Sport.SHORTY L.2.1</t>
  </si>
  <si>
    <t>МЛ.Sport.SHORTY S.2.2</t>
  </si>
  <si>
    <t>МЛ.Sport.SHORTY S.2.1</t>
  </si>
  <si>
    <t>МЛ.Sport.SHORTY M.2.2</t>
  </si>
  <si>
    <t>МЛ.Sport.SHORTY M.2.1</t>
  </si>
  <si>
    <t>МЛ.Soft.SHORTY M.1.2</t>
  </si>
  <si>
    <t>МЛ.Soft.SHORTY M.1.1</t>
  </si>
  <si>
    <t>МЛ.Soft.SHORTY S.1.1</t>
  </si>
  <si>
    <t>МЛ.Soft.SHORTY S.1.2</t>
  </si>
  <si>
    <t>МЛ.Soft.SHORTY XL.1.2</t>
  </si>
  <si>
    <t>МЛ.Soft.SHORTY XL.1.1</t>
  </si>
  <si>
    <t>МЛ.Soft.SHORTY L.1.2</t>
  </si>
  <si>
    <t>МЛ.Soft.SHORTY L.1.1</t>
  </si>
  <si>
    <t>МЛ.Soft.XL.1.2</t>
  </si>
  <si>
    <t>МЛ.Soft.L.1.3</t>
  </si>
  <si>
    <t>МЛ.Soft.L.1.2</t>
  </si>
  <si>
    <t>МЛ.Soft.M.3.3</t>
  </si>
  <si>
    <t>МЛ.Soft.S.3.3</t>
  </si>
  <si>
    <t>МЛ.Sport.XL.2.2</t>
  </si>
  <si>
    <t>МЛ.Sport.L.2.3</t>
  </si>
  <si>
    <t>МЛ.Sport.L.2.2</t>
  </si>
  <si>
    <t>МЛ.Sport.M.2.3</t>
  </si>
  <si>
    <t>МЛ.Sport.S.2.3</t>
  </si>
  <si>
    <t>МЛ.Classic.XL.1.2</t>
  </si>
  <si>
    <t>МЛ.Classic.XL.1.1</t>
  </si>
  <si>
    <t>МЛ.Classic.XL.7.3</t>
  </si>
  <si>
    <t>МЛ.Classic.L.7.3</t>
  </si>
  <si>
    <t>МЛ.Classic.L.7.2</t>
  </si>
  <si>
    <t>МЛ.Classic.M.8.2</t>
  </si>
  <si>
    <t>ЗБ90</t>
  </si>
  <si>
    <t>Чаша МеЛуна: мягкость: Classic, размер: M, цвет: Голубые блестки, ручка: Кольцо</t>
  </si>
  <si>
    <t>Чаша МеЛуна: мягкость: Classic, размер: L, цвет: Сиреневый, ручка: Кольцо</t>
  </si>
  <si>
    <t>Чаша МеЛуна: мягкость: Classic, размер: L, цвет: Сиреневый, ручка: Стебель</t>
  </si>
  <si>
    <t>Чаша МеЛуна: мягкость: Classic, размер: XL, цвет: Сиреневый, ручка: Стебель</t>
  </si>
  <si>
    <t>Чаша МеЛуна: мягкость: Classic, размер: XL, цвет: Прозрачная, ручка: Шарик</t>
  </si>
  <si>
    <t>Чаша МеЛуна: мягкость: Classic, размер: XL, цвет: Прозрачная, ручка: Кольцо</t>
  </si>
  <si>
    <t>Чаша МеЛуна: мягкость: Classic, размер: SHORTY S, цвет: Сиреневый, ручка: Шарик</t>
  </si>
  <si>
    <t>Чаша МеЛуна: мягкость: Classic, размер: SHORTY S, цвет: Сиреневый, ручка: Кольцо</t>
  </si>
  <si>
    <t>Чаша МеЛуна: мягкость: Classic, размер: SHORTY M, цвет: Сиреневый, ручка: Кольцо</t>
  </si>
  <si>
    <t>Чаша МеЛуна: мягкость: Classic, размер: SHORTY L, цвет: Сиреневый, ручка: Шарик</t>
  </si>
  <si>
    <t>Чаша МеЛуна: мягкость: Classic, размер: SHORTY L, цвет: Сиреневый, ручка: Кольцо</t>
  </si>
  <si>
    <t>Чаша МеЛуна: мягкость: Classic, размер: SHORTY XL, цвет: Сиреневый, ручка: Шарик</t>
  </si>
  <si>
    <t>Чаша МеЛуна: мягкость: Classic, размер: SHORTY XL, цвет: Сиреневый, ручка: Кольцо</t>
  </si>
  <si>
    <t>Чаша МеЛуна: мягкость: Soft, размер: S, цвет: Желтый, ручка: Стебель</t>
  </si>
  <si>
    <t>Чаша МеЛуна: мягкость: Soft, размер: M, цвет: Желтый, ручка: Стебель</t>
  </si>
  <si>
    <t>Чаша МеЛуна: мягкость: Soft, размер: L, цвет: Розовый, ручка: Кольцо</t>
  </si>
  <si>
    <t>Чаша МеЛуна: мягкость: Soft, размер: L, цвет: Розовый, ручка: Стебель</t>
  </si>
  <si>
    <t>Чаша МеЛуна: мягкость: Soft, размер: XL, цвет: Розовый, ручка: Кольцо</t>
  </si>
  <si>
    <t>Чаша МеЛуна: мягкость: Soft, размер: SHORTY S, цвет: Розовый, ручка: Шарик</t>
  </si>
  <si>
    <t>Чаша МеЛуна: мягкость: Soft, размер: SHORTY S, цвет: Розовый, ручка: Кольцо</t>
  </si>
  <si>
    <t>Чаша МеЛуна: мягкость: Soft, размер: SHORTY M, цвет: Розовый, ручка: Шарик</t>
  </si>
  <si>
    <t>Чаша МеЛуна: мягкость: Soft, размер: SHORTY M, цвет: Розовый, ручка: Кольцо</t>
  </si>
  <si>
    <t>Чаша МеЛуна: мягкость: Soft, размер: SHORTY L, цвет: Розовый, ручка: Шарик</t>
  </si>
  <si>
    <t>Чаша МеЛуна: мягкость: Soft, размер: SHORTY L, цвет: Розовый, ручка: Кольцо</t>
  </si>
  <si>
    <t>Чаша МеЛуна: мягкость: Soft, размер: SHORTY XL, цвет: Розовый, ручка: Шарик</t>
  </si>
  <si>
    <t>Чаша МеЛуна: мягкость: Soft, размер: SHORTY XL, цвет: Розовый, ручка: Кольцо</t>
  </si>
  <si>
    <t>Чаша МеЛуна: мягкость: Sport, размер: S, цвет: Фиолетовый, ручка: Стебель</t>
  </si>
  <si>
    <t>Чаша МеЛуна: мягкость: Sport, размер: M, цвет: Фиолетовый, ручка: Стебель</t>
  </si>
  <si>
    <t>Чаша МеЛуна: мягкость: Sport, размер: L, цвет: Фиолетовый, ручка: Кольцо</t>
  </si>
  <si>
    <t>Чаша МеЛуна: мягкость: Sport, размер: L, цвет: Фиолетовый, ручка: Стебель</t>
  </si>
  <si>
    <t>Чаша МеЛуна: мягкость: Sport, размер: XL, цвет: Фиолетовый, ручка: Кольцо</t>
  </si>
  <si>
    <t>Чаша МеЛуна: мягкость: Sport, размер: SHORTY S, цвет: Фиолетовый, ручка: Шарик</t>
  </si>
  <si>
    <t>Чаша МеЛуна: мягкость: Sport, размер: SHORTY S, цвет: Фиолетовый, ручка: Кольцо</t>
  </si>
  <si>
    <t>Чаша МеЛуна: мягкость: Sport, размер: SHORTY M, цвет: Фиолетовый, ручка: Шарик</t>
  </si>
  <si>
    <t>Чаша МеЛуна: мягкость: Sport, размер: SHORTY M, цвет: Фиолетовый, ручка: Кольцо</t>
  </si>
  <si>
    <t>Чаша МеЛуна: мягкость: Sport, размер: SHORTY L, цвет: Фиолетовый, ручка: Шарик</t>
  </si>
  <si>
    <t>Чаша МеЛуна: мягкость: Sport, размер: SHORTY L, цвет: Фиолетовый, ручка: Кольцо</t>
  </si>
  <si>
    <t>Чаша МеЛуна: мягкость: Sport, размер: SHORTY XL, цвет: Фиолетовый, ручка: Шарик</t>
  </si>
  <si>
    <t>Чаша МеЛуна: мягкость: Sport, размер: SHORTY XL, цвет: Фиолетовый, ручка: Кольцо</t>
  </si>
  <si>
    <t>ЗБ91</t>
  </si>
  <si>
    <t>Лечебный чай "Сань Вэй" Лике, 25 фильтр-пакетов</t>
  </si>
  <si>
    <t>Чай для очищения печени Liver Health Tea, 16 фильтр-пакетов</t>
  </si>
  <si>
    <t>Урологический чай для мочеполовой системы Male sexual vitality tea,16 фильтр-пакетов</t>
  </si>
  <si>
    <t>Капсулы Линчжи и Кордицепс Ganoderma Cordyceps Сapsules, 24 шт.</t>
  </si>
  <si>
    <t>Капсулы Bee Placenta из эмбриона пчелы, 60 шт.</t>
  </si>
  <si>
    <t>Капсулы KangXin для улучшения функциональности кровеносной системы, 60 шт.</t>
  </si>
  <si>
    <t>Эликсир Король Кордицепс King of cordyceps oral liquid, 4 бут.*28мл</t>
  </si>
  <si>
    <t>Кордицепс сложный рецепт Complex cordyceps oral liquid, 6 бут.*28мл</t>
  </si>
  <si>
    <t>SensaTone Pelvic Floor Stimulator, миостимулятор мышц тазового дна</t>
  </si>
  <si>
    <t>Для обмена валюты в Сбербанке России вам необходимо уточнить текущие курсы (продажа USD - 68,85, покупка USD - 66,67, продажа евро - 80,39, покупка евро - 77,94) по телефону +7 800 555-55-50 или в ближайжем отделение банка.</t>
  </si>
  <si>
    <t xml:space="preserve">EUR 80,39 -0,32 | 77,94 -0,02 </t>
  </si>
  <si>
    <t xml:space="preserve">USD 68,85 -0,57 | 66,67 -0,40 </t>
  </si>
  <si>
    <t>Курсы еще 113 банков</t>
  </si>
  <si>
    <t>Информация обновлена 18.09.2018 в 12:01</t>
  </si>
  <si>
    <t>ПФ3</t>
  </si>
  <si>
    <t>СА10</t>
  </si>
  <si>
    <t>ИС5</t>
  </si>
  <si>
    <t>ИС6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</si>
</sst>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_₽_-;\-* #,##0\ _₽_-;_-* &quot;-&quot;\ _₽_-;_-@_-"/>
    <numFmt numFmtId="165" formatCode="_-* #,##0.00\ _₽_-;\-* #,##0.00\ _₽_-;_-* &quot;-&quot;??\ _₽_-;_-@_-"/>
    <numFmt numFmtId="166" formatCode="_-* #,##0_-;\-* #,##0_-;_-* &quot;-&quot;_-;_-@_-"/>
    <numFmt numFmtId="167" formatCode="_-* #,##0.000\ _₽_-;\-* #,##0.000\ _₽_-;_-* &quot;-&quot;??\ _₽_-;_-@_-"/>
    <numFmt numFmtId="168" formatCode="_-* #,##0\ _₽_-;\-* #,##0\ _₽_-;_-* &quot;-&quot;??\ _₽_-;_-@_-"/>
    <numFmt numFmtId="169" formatCode="#,##0.000"/>
    <numFmt numFmtId="170" formatCode="#,##0.00&quot;р.&quot;"/>
    <numFmt numFmtId="171" formatCode="_-* #,##0.0\ _₽_-;\-* #,##0.0\ _₽_-;_-* &quot;-&quot;??\ _₽_-;_-@_-"/>
  </numFmts>
  <fonts count="28">
    <font>
      <sz val="11"/>
      <color theme="1"/>
      <name val="Calibri"/>
      <family val="2"/>
      <charset val="204"/>
      <scheme val="minor"/>
    </font>
    <font>
      <sz val="11"/>
      <color theme="1"/>
      <name val="Calibri"/>
      <family val="2"/>
      <charset val="204"/>
      <scheme val="minor"/>
    </font>
    <font>
      <sz val="11"/>
      <color theme="1"/>
      <name val="Calibri"/>
      <family val="3"/>
      <charset val="129"/>
      <scheme val="minor"/>
    </font>
    <font>
      <sz val="11"/>
      <name val="돋움"/>
      <family val="3"/>
      <charset val="129"/>
    </font>
    <font>
      <sz val="11"/>
      <color indexed="8"/>
      <name val="맑은 고딕"/>
      <family val="3"/>
      <charset val="129"/>
    </font>
    <font>
      <sz val="10"/>
      <color theme="1"/>
      <name val="Calibri"/>
      <family val="2"/>
      <charset val="204"/>
      <scheme val="minor"/>
    </font>
    <font>
      <b/>
      <sz val="12"/>
      <color theme="1"/>
      <name val="Calibri"/>
      <family val="2"/>
      <charset val="204"/>
      <scheme val="minor"/>
    </font>
    <font>
      <sz val="16"/>
      <color theme="1"/>
      <name val="Calibri"/>
      <family val="2"/>
      <charset val="204"/>
      <scheme val="minor"/>
    </font>
    <font>
      <sz val="18"/>
      <color theme="1"/>
      <name val="Calibri"/>
      <family val="2"/>
      <charset val="204"/>
      <scheme val="minor"/>
    </font>
    <font>
      <b/>
      <sz val="20"/>
      <color theme="1"/>
      <name val="Calibri"/>
      <family val="2"/>
      <charset val="204"/>
      <scheme val="minor"/>
    </font>
    <font>
      <sz val="14"/>
      <color theme="1"/>
      <name val="Arial"/>
      <family val="2"/>
      <charset val="204"/>
    </font>
    <font>
      <b/>
      <sz val="14"/>
      <color theme="1"/>
      <name val="Arial"/>
      <family val="2"/>
      <charset val="204"/>
    </font>
    <font>
      <sz val="8"/>
      <color theme="1"/>
      <name val="Arial"/>
      <family val="2"/>
      <charset val="204"/>
    </font>
    <font>
      <b/>
      <sz val="8"/>
      <color rgb="FFFF0000"/>
      <name val="Arial"/>
      <family val="2"/>
      <charset val="204"/>
    </font>
    <font>
      <sz val="8"/>
      <name val="Arial"/>
      <family val="2"/>
      <charset val="204"/>
    </font>
    <font>
      <b/>
      <sz val="8"/>
      <name val="Arial"/>
      <family val="2"/>
      <charset val="204"/>
    </font>
    <font>
      <b/>
      <sz val="8"/>
      <color theme="1"/>
      <name val="Arial"/>
      <family val="2"/>
      <charset val="204"/>
    </font>
    <font>
      <sz val="9"/>
      <color theme="1"/>
      <name val="Arial"/>
      <family val="2"/>
      <charset val="204"/>
    </font>
    <font>
      <b/>
      <sz val="9"/>
      <color theme="1"/>
      <name val="Arial"/>
      <family val="2"/>
      <charset val="204"/>
    </font>
    <font>
      <b/>
      <sz val="9"/>
      <name val="Arial"/>
      <family val="2"/>
      <charset val="204"/>
    </font>
    <font>
      <sz val="9"/>
      <color theme="1"/>
      <name val="Calibri"/>
      <family val="2"/>
      <charset val="204"/>
      <scheme val="minor"/>
    </font>
    <font>
      <b/>
      <sz val="9"/>
      <color theme="0"/>
      <name val="Arial"/>
      <family val="2"/>
      <charset val="204"/>
    </font>
    <font>
      <b/>
      <sz val="9"/>
      <color theme="1"/>
      <name val="Calibri"/>
      <family val="2"/>
      <charset val="204"/>
      <scheme val="minor"/>
    </font>
    <font>
      <b/>
      <sz val="8"/>
      <color theme="0"/>
      <name val="Arial"/>
      <family val="2"/>
      <charset val="204"/>
    </font>
    <font>
      <sz val="8"/>
      <color theme="0"/>
      <name val="Arial"/>
      <family val="2"/>
      <charset val="204"/>
    </font>
    <font>
      <sz val="9"/>
      <color theme="0"/>
      <name val="Calibri"/>
      <family val="2"/>
      <charset val="204"/>
      <scheme val="minor"/>
    </font>
    <font>
      <b/>
      <sz val="11"/>
      <color theme="1"/>
      <name val="Arial"/>
      <family val="2"/>
      <charset val="204"/>
    </font>
    <font>
      <sz val="10"/>
      <color theme="1"/>
      <name val="微软雅黑"/>
      <charset val="134"/>
    </font>
  </fonts>
  <fills count="8">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5"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s>
  <cellStyleXfs count="7">
    <xf numFmtId="0" fontId="0" fillId="0" borderId="0"/>
    <xf numFmtId="164" fontId="1" fillId="0" borderId="0" applyFont="0" applyFill="0" applyBorder="0" applyAlignment="0" applyProtection="0"/>
    <xf numFmtId="0" fontId="2" fillId="0" borderId="0">
      <alignment vertical="center"/>
    </xf>
    <xf numFmtId="0" fontId="3" fillId="0" borderId="0">
      <alignment vertical="center"/>
    </xf>
    <xf numFmtId="166" fontId="4" fillId="0" borderId="0" applyFont="0" applyFill="0" applyBorder="0" applyAlignment="0" applyProtection="0">
      <alignment vertical="center"/>
    </xf>
    <xf numFmtId="165" fontId="1" fillId="0" borderId="0" applyFont="0" applyFill="0" applyBorder="0" applyAlignment="0" applyProtection="0"/>
    <xf numFmtId="9" fontId="1" fillId="0" borderId="0" applyFont="0" applyFill="0" applyBorder="0" applyAlignment="0" applyProtection="0"/>
  </cellStyleXfs>
  <cellXfs count="165">
    <xf numFmtId="0" fontId="0" fillId="0" borderId="0" xfId="0"/>
    <xf numFmtId="0" fontId="0" fillId="0" borderId="0" xfId="0" applyAlignment="1">
      <alignment horizontal="center" vertical="center" wrapText="1"/>
    </xf>
    <xf numFmtId="0" fontId="0" fillId="0" borderId="0" xfId="0" applyAlignment="1"/>
    <xf numFmtId="0" fontId="0" fillId="0" borderId="0" xfId="0" applyAlignment="1">
      <alignment horizontal="center" vertical="center"/>
    </xf>
    <xf numFmtId="0" fontId="0" fillId="0" borderId="0" xfId="0" applyFill="1"/>
    <xf numFmtId="0" fontId="0" fillId="0" borderId="0" xfId="0" applyFill="1" applyAlignment="1"/>
    <xf numFmtId="0" fontId="7" fillId="0" borderId="0" xfId="0" applyFont="1" applyFill="1"/>
    <xf numFmtId="167" fontId="9" fillId="0" borderId="0" xfId="0" applyNumberFormat="1" applyFont="1" applyFill="1" applyBorder="1" applyAlignment="1">
      <alignment horizontal="center" vertical="center" wrapText="1"/>
    </xf>
    <xf numFmtId="165" fontId="0" fillId="0" borderId="0" xfId="5" applyFont="1" applyFill="1" applyAlignment="1"/>
    <xf numFmtId="165" fontId="7" fillId="0" borderId="0" xfId="5" applyFont="1" applyFill="1" applyAlignment="1">
      <alignment horizontal="center" vertical="center"/>
    </xf>
    <xf numFmtId="0" fontId="0" fillId="0" borderId="0" xfId="0" applyFill="1" applyAlignment="1">
      <alignment horizontal="center" vertical="center"/>
    </xf>
    <xf numFmtId="0" fontId="7" fillId="0" borderId="0" xfId="0" applyFont="1" applyFill="1" applyAlignment="1">
      <alignment horizontal="center" vertical="center"/>
    </xf>
    <xf numFmtId="0" fontId="8" fillId="0" borderId="0" xfId="0" applyFont="1" applyFill="1" applyBorder="1" applyAlignment="1">
      <alignment horizontal="center" vertical="center" wrapText="1"/>
    </xf>
    <xf numFmtId="0" fontId="5" fillId="0" borderId="1" xfId="0" applyFont="1" applyBorder="1" applyAlignment="1">
      <alignment horizontal="center" vertical="center"/>
    </xf>
    <xf numFmtId="168" fontId="5" fillId="0" borderId="1" xfId="5" applyNumberFormat="1" applyFont="1" applyBorder="1" applyAlignment="1">
      <alignment horizontal="center" vertical="center"/>
    </xf>
    <xf numFmtId="169" fontId="11" fillId="3" borderId="1" xfId="5" applyNumberFormat="1" applyFont="1" applyFill="1" applyBorder="1" applyAlignment="1">
      <alignment vertical="center"/>
    </xf>
    <xf numFmtId="3" fontId="0" fillId="0" borderId="0" xfId="0" applyNumberFormat="1"/>
    <xf numFmtId="9" fontId="0" fillId="0" borderId="0" xfId="0" applyNumberFormat="1"/>
    <xf numFmtId="10" fontId="0" fillId="0" borderId="0" xfId="0" applyNumberFormat="1"/>
    <xf numFmtId="17" fontId="0" fillId="0" borderId="0" xfId="0" applyNumberFormat="1"/>
    <xf numFmtId="22" fontId="0" fillId="0" borderId="0" xfId="0" applyNumberFormat="1"/>
    <xf numFmtId="14" fontId="0" fillId="0" borderId="0" xfId="0" applyNumberFormat="1"/>
    <xf numFmtId="0" fontId="5" fillId="0" borderId="1" xfId="0" applyFont="1" applyBorder="1" applyAlignment="1">
      <alignment horizontal="center" vertical="center" wrapText="1"/>
    </xf>
    <xf numFmtId="0" fontId="12" fillId="0" borderId="1" xfId="0" applyNumberFormat="1" applyFont="1" applyFill="1" applyBorder="1" applyAlignment="1" applyProtection="1">
      <alignment horizontal="justify" vertical="center" wrapText="1"/>
    </xf>
    <xf numFmtId="0" fontId="12" fillId="0" borderId="0" xfId="0" applyFont="1" applyFill="1"/>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Font="1" applyFill="1" applyBorder="1" applyAlignment="1" applyProtection="1">
      <alignment horizontal="justify" vertical="center" wrapText="1"/>
    </xf>
    <xf numFmtId="0" fontId="12" fillId="0" borderId="1" xfId="0" applyFont="1" applyFill="1" applyBorder="1" applyAlignment="1" applyProtection="1">
      <alignment horizontal="left" vertical="center" wrapText="1"/>
    </xf>
    <xf numFmtId="0" fontId="12" fillId="0" borderId="0" xfId="0" applyFont="1"/>
    <xf numFmtId="0" fontId="12" fillId="0" borderId="2" xfId="0" applyFont="1" applyFill="1" applyBorder="1" applyAlignment="1" applyProtection="1">
      <alignment horizontal="left" vertical="center" wrapText="1"/>
    </xf>
    <xf numFmtId="0" fontId="12" fillId="0" borderId="0" xfId="0" applyFont="1" applyFill="1" applyAlignment="1"/>
    <xf numFmtId="0" fontId="12" fillId="0" borderId="2" xfId="0" applyNumberFormat="1" applyFont="1" applyFill="1" applyBorder="1" applyAlignment="1" applyProtection="1">
      <alignment horizontal="justify" vertical="center" wrapText="1"/>
    </xf>
    <xf numFmtId="166" fontId="16" fillId="0" borderId="1" xfId="1" applyNumberFormat="1" applyFont="1" applyFill="1" applyBorder="1" applyAlignment="1">
      <alignment horizontal="center" vertical="center" wrapText="1" shrinkToFit="1"/>
    </xf>
    <xf numFmtId="0" fontId="12" fillId="0" borderId="0" xfId="0" applyFont="1" applyFill="1" applyAlignment="1">
      <alignment wrapText="1"/>
    </xf>
    <xf numFmtId="0" fontId="12" fillId="0" borderId="1" xfId="0" applyFont="1" applyFill="1" applyBorder="1" applyAlignment="1" applyProtection="1">
      <alignment horizontal="center" vertical="center" wrapText="1"/>
    </xf>
    <xf numFmtId="0" fontId="12" fillId="0" borderId="2" xfId="0" applyFont="1" applyFill="1" applyBorder="1" applyAlignment="1" applyProtection="1">
      <alignment horizontal="center" vertical="center" wrapText="1"/>
    </xf>
    <xf numFmtId="0" fontId="18" fillId="0" borderId="1" xfId="0" applyFont="1" applyBorder="1" applyAlignment="1">
      <alignment horizontal="center" vertical="center" wrapText="1"/>
    </xf>
    <xf numFmtId="49" fontId="19" fillId="0" borderId="1" xfId="0" applyNumberFormat="1" applyFont="1" applyFill="1" applyBorder="1" applyAlignment="1">
      <alignment horizontal="center" vertical="center" wrapText="1"/>
    </xf>
    <xf numFmtId="0" fontId="17" fillId="0" borderId="0" xfId="0" applyFont="1"/>
    <xf numFmtId="0" fontId="20" fillId="0" borderId="0" xfId="0" applyFont="1"/>
    <xf numFmtId="0" fontId="20" fillId="0" borderId="1" xfId="0" applyFont="1" applyBorder="1"/>
    <xf numFmtId="0" fontId="0" fillId="0" borderId="1" xfId="0" applyBorder="1"/>
    <xf numFmtId="0" fontId="14" fillId="0" borderId="1" xfId="0" applyFont="1" applyFill="1" applyBorder="1" applyAlignment="1">
      <alignment horizontal="left" vertical="center" wrapText="1"/>
    </xf>
    <xf numFmtId="0" fontId="20" fillId="0" borderId="1" xfId="0" applyFont="1" applyFill="1" applyBorder="1"/>
    <xf numFmtId="0" fontId="20" fillId="0" borderId="1" xfId="0" applyFont="1" applyBorder="1" applyAlignment="1">
      <alignment vertical="center"/>
    </xf>
    <xf numFmtId="0" fontId="20" fillId="0" borderId="0" xfId="0" applyFont="1" applyAlignment="1">
      <alignment vertical="center"/>
    </xf>
    <xf numFmtId="49" fontId="21" fillId="5" borderId="1" xfId="0" applyNumberFormat="1" applyFont="1" applyFill="1" applyBorder="1" applyAlignment="1">
      <alignment horizontal="center" vertical="center" wrapText="1"/>
    </xf>
    <xf numFmtId="0" fontId="0" fillId="0" borderId="1" xfId="0" applyFill="1" applyBorder="1"/>
    <xf numFmtId="0" fontId="20" fillId="0" borderId="1" xfId="0" applyFont="1" applyFill="1" applyBorder="1" applyAlignment="1">
      <alignment vertical="center"/>
    </xf>
    <xf numFmtId="0" fontId="16"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0" xfId="0" applyFont="1" applyAlignment="1">
      <alignment vertical="center"/>
    </xf>
    <xf numFmtId="49" fontId="23" fillId="5" borderId="1" xfId="0" applyNumberFormat="1" applyFont="1" applyFill="1" applyBorder="1" applyAlignment="1">
      <alignment horizontal="center" vertical="center" wrapText="1"/>
    </xf>
    <xf numFmtId="0" fontId="12" fillId="0" borderId="0" xfId="0" applyFont="1" applyFill="1" applyAlignment="1">
      <alignment horizontal="center" vertical="center"/>
    </xf>
    <xf numFmtId="0" fontId="20" fillId="0" borderId="0" xfId="0" applyFont="1" applyAlignment="1">
      <alignment horizontal="center" vertical="center"/>
    </xf>
    <xf numFmtId="0" fontId="24" fillId="0" borderId="0" xfId="0" applyFont="1" applyFill="1"/>
    <xf numFmtId="0" fontId="14" fillId="0" borderId="0" xfId="0" applyFont="1" applyFill="1" applyAlignment="1">
      <alignment vertical="center"/>
    </xf>
    <xf numFmtId="0" fontId="14" fillId="0" borderId="0" xfId="0" applyFont="1" applyFill="1"/>
    <xf numFmtId="0" fontId="14" fillId="0" borderId="0" xfId="0" applyFont="1" applyFill="1" applyAlignment="1">
      <alignment horizontal="center"/>
    </xf>
    <xf numFmtId="0" fontId="14" fillId="0" borderId="0" xfId="0" applyFont="1" applyFill="1" applyAlignment="1">
      <alignment vertical="top"/>
    </xf>
    <xf numFmtId="0" fontId="14" fillId="0" borderId="0" xfId="0" applyFont="1" applyFill="1" applyAlignment="1"/>
    <xf numFmtId="0" fontId="15" fillId="0" borderId="1" xfId="0" applyFont="1" applyFill="1" applyBorder="1" applyAlignment="1">
      <alignment horizontal="center" vertical="center" wrapText="1"/>
    </xf>
    <xf numFmtId="0" fontId="15" fillId="0" borderId="1" xfId="0" applyFont="1" applyFill="1" applyBorder="1" applyAlignment="1">
      <alignment horizontal="center" vertical="top" wrapText="1"/>
    </xf>
    <xf numFmtId="0" fontId="14" fillId="0" borderId="1" xfId="0" applyFont="1" applyFill="1" applyBorder="1" applyAlignment="1">
      <alignment horizontal="center" vertical="center"/>
    </xf>
    <xf numFmtId="170" fontId="14" fillId="0" borderId="1" xfId="0" applyNumberFormat="1" applyFont="1" applyFill="1" applyBorder="1" applyAlignment="1">
      <alignment horizontal="center" vertical="center" wrapText="1"/>
    </xf>
    <xf numFmtId="170" fontId="14" fillId="0" borderId="1" xfId="0" applyNumberFormat="1" applyFont="1" applyFill="1" applyBorder="1" applyAlignment="1">
      <alignment vertical="top" wrapText="1"/>
    </xf>
    <xf numFmtId="0"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top" wrapText="1"/>
    </xf>
    <xf numFmtId="0" fontId="14" fillId="0" borderId="1" xfId="0" applyFont="1" applyFill="1" applyBorder="1" applyAlignment="1" applyProtection="1">
      <alignment vertical="top" wrapText="1"/>
      <protection locked="0"/>
    </xf>
    <xf numFmtId="0" fontId="24" fillId="0" borderId="0" xfId="0" applyFont="1" applyFill="1" applyAlignment="1">
      <alignment horizontal="center" vertical="center"/>
    </xf>
    <xf numFmtId="0" fontId="24" fillId="0" borderId="0" xfId="0" applyFont="1" applyAlignment="1">
      <alignment vertical="center"/>
    </xf>
    <xf numFmtId="0" fontId="25" fillId="0" borderId="0" xfId="0" applyFont="1"/>
    <xf numFmtId="0" fontId="25" fillId="0" borderId="0" xfId="0" applyFont="1" applyAlignment="1">
      <alignment vertical="center"/>
    </xf>
    <xf numFmtId="0" fontId="25" fillId="0" borderId="0" xfId="0" applyFont="1" applyAlignment="1">
      <alignment horizontal="center" vertical="center"/>
    </xf>
    <xf numFmtId="0" fontId="25" fillId="0" borderId="0" xfId="0" applyFont="1" applyAlignment="1">
      <alignment horizontal="center"/>
    </xf>
    <xf numFmtId="1" fontId="20" fillId="0" borderId="1" xfId="0" applyNumberFormat="1" applyFont="1" applyBorder="1" applyAlignment="1">
      <alignment vertical="center"/>
    </xf>
    <xf numFmtId="0" fontId="22" fillId="0" borderId="1" xfId="0" applyFont="1" applyBorder="1"/>
    <xf numFmtId="0" fontId="12" fillId="6" borderId="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protection locked="0"/>
    </xf>
    <xf numFmtId="1" fontId="14" fillId="0" borderId="1" xfId="0" applyNumberFormat="1" applyFont="1" applyFill="1" applyBorder="1" applyAlignment="1">
      <alignment horizontal="center" vertical="center"/>
    </xf>
    <xf numFmtId="1" fontId="14" fillId="4" borderId="1" xfId="0" applyNumberFormat="1" applyFont="1" applyFill="1" applyBorder="1" applyAlignment="1">
      <alignment horizontal="center" vertical="center"/>
    </xf>
    <xf numFmtId="0" fontId="0" fillId="0" borderId="5" xfId="0" applyBorder="1"/>
    <xf numFmtId="0" fontId="18" fillId="0" borderId="1" xfId="0" applyFont="1" applyBorder="1" applyAlignment="1">
      <alignment horizontal="center" vertical="center" wrapText="1"/>
    </xf>
    <xf numFmtId="0" fontId="20" fillId="0" borderId="3" xfId="0" applyFont="1" applyBorder="1"/>
    <xf numFmtId="0" fontId="20" fillId="0" borderId="6" xfId="0" applyFont="1" applyBorder="1"/>
    <xf numFmtId="0" fontId="20" fillId="0" borderId="4" xfId="0" applyFont="1" applyBorder="1" applyAlignment="1">
      <alignment vertical="center"/>
    </xf>
    <xf numFmtId="9" fontId="18" fillId="0" borderId="1" xfId="0" applyNumberFormat="1" applyFont="1" applyBorder="1" applyAlignment="1">
      <alignment horizontal="center" vertical="center" wrapText="1"/>
    </xf>
    <xf numFmtId="0" fontId="12" fillId="0" borderId="3" xfId="0" applyFont="1" applyFill="1" applyBorder="1"/>
    <xf numFmtId="0" fontId="12" fillId="0" borderId="6" xfId="0" applyFont="1" applyFill="1" applyBorder="1"/>
    <xf numFmtId="0" fontId="12" fillId="0" borderId="4" xfId="0" applyFont="1" applyFill="1" applyBorder="1"/>
    <xf numFmtId="0" fontId="14" fillId="0" borderId="3" xfId="0" applyFont="1" applyFill="1" applyBorder="1" applyAlignment="1">
      <alignment vertical="center"/>
    </xf>
    <xf numFmtId="0" fontId="14" fillId="0" borderId="6" xfId="0" applyFont="1" applyFill="1" applyBorder="1"/>
    <xf numFmtId="0" fontId="14" fillId="0" borderId="6" xfId="0" applyFont="1" applyFill="1" applyBorder="1" applyAlignment="1">
      <alignment horizontal="center"/>
    </xf>
    <xf numFmtId="0" fontId="14" fillId="0" borderId="6" xfId="0" applyFont="1" applyFill="1" applyBorder="1" applyAlignment="1">
      <alignment vertical="top"/>
    </xf>
    <xf numFmtId="0" fontId="14" fillId="0" borderId="4" xfId="0" applyFont="1" applyFill="1" applyBorder="1" applyAlignment="1">
      <alignment horizontal="center"/>
    </xf>
    <xf numFmtId="168" fontId="14" fillId="0" borderId="1" xfId="5" applyNumberFormat="1" applyFont="1" applyFill="1" applyBorder="1" applyAlignment="1">
      <alignment horizontal="center" vertical="center"/>
    </xf>
    <xf numFmtId="0" fontId="12" fillId="0" borderId="1" xfId="0" applyFont="1" applyFill="1" applyBorder="1"/>
    <xf numFmtId="0" fontId="12" fillId="0" borderId="1" xfId="0" applyFont="1" applyFill="1" applyBorder="1" applyAlignment="1">
      <alignment wrapText="1"/>
    </xf>
    <xf numFmtId="0" fontId="5" fillId="0" borderId="1" xfId="0" applyNumberFormat="1" applyFont="1" applyFill="1" applyBorder="1" applyAlignment="1" applyProtection="1">
      <alignment horizontal="justify" vertical="center" wrapText="1"/>
    </xf>
    <xf numFmtId="0" fontId="20" fillId="0" borderId="1" xfId="0" applyNumberFormat="1" applyFont="1" applyFill="1" applyBorder="1" applyAlignment="1" applyProtection="1">
      <alignment horizontal="justify" vertical="center" wrapText="1"/>
    </xf>
    <xf numFmtId="168" fontId="14" fillId="0" borderId="1" xfId="5" applyNumberFormat="1" applyFont="1" applyFill="1" applyBorder="1" applyAlignment="1">
      <alignment vertical="center" wrapText="1"/>
    </xf>
    <xf numFmtId="168" fontId="14" fillId="0" borderId="1" xfId="5" applyNumberFormat="1" applyFont="1" applyFill="1" applyBorder="1" applyAlignment="1">
      <alignment vertical="center"/>
    </xf>
    <xf numFmtId="0" fontId="14" fillId="0" borderId="1" xfId="0" applyFont="1" applyFill="1" applyBorder="1"/>
    <xf numFmtId="1" fontId="14" fillId="0" borderId="4"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24" fillId="0" borderId="0" xfId="0" applyFont="1" applyFill="1" applyAlignment="1">
      <alignment vertical="center"/>
    </xf>
    <xf numFmtId="0" fontId="18" fillId="0" borderId="1" xfId="0" applyFont="1" applyFill="1" applyBorder="1" applyAlignment="1">
      <alignment horizontal="center" vertical="center" wrapText="1"/>
    </xf>
    <xf numFmtId="9" fontId="18" fillId="0" borderId="1" xfId="0" applyNumberFormat="1" applyFont="1" applyFill="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27" fillId="0" borderId="0" xfId="0" applyFont="1" applyAlignment="1">
      <alignment horizontal="center" vertical="center"/>
    </xf>
    <xf numFmtId="0" fontId="0" fillId="0" borderId="0" xfId="0" applyBorder="1" applyAlignment="1">
      <alignment horizontal="center"/>
    </xf>
    <xf numFmtId="0" fontId="0" fillId="0" borderId="0" xfId="0" applyBorder="1" applyAlignment="1"/>
    <xf numFmtId="0" fontId="20" fillId="0" borderId="0" xfId="0" applyFont="1" applyAlignment="1">
      <alignment horizontal="center"/>
    </xf>
    <xf numFmtId="0" fontId="20" fillId="0" borderId="6" xfId="0" applyFont="1" applyBorder="1" applyAlignment="1">
      <alignment horizontal="center"/>
    </xf>
    <xf numFmtId="0" fontId="0" fillId="0" borderId="0" xfId="0" applyAlignment="1">
      <alignment horizontal="center"/>
    </xf>
    <xf numFmtId="0" fontId="0" fillId="0" borderId="0" xfId="0" applyBorder="1" applyAlignment="1">
      <alignment horizontal="center" vertical="center"/>
    </xf>
    <xf numFmtId="0" fontId="20" fillId="0" borderId="6" xfId="0" applyFont="1" applyBorder="1" applyAlignment="1">
      <alignment horizontal="center" vertical="center"/>
    </xf>
    <xf numFmtId="0" fontId="12" fillId="0" borderId="1" xfId="0" applyFont="1" applyFill="1" applyBorder="1" applyAlignment="1" applyProtection="1">
      <alignment vertical="top" wrapText="1"/>
      <protection locked="0"/>
    </xf>
    <xf numFmtId="0" fontId="0" fillId="0" borderId="1" xfId="0" applyFill="1" applyBorder="1" applyAlignment="1">
      <alignment horizontal="center"/>
    </xf>
    <xf numFmtId="0" fontId="0" fillId="0" borderId="1" xfId="0" applyFill="1" applyBorder="1" applyAlignment="1">
      <alignment horizontal="center" vertical="center"/>
    </xf>
    <xf numFmtId="0" fontId="14" fillId="7" borderId="1" xfId="0" applyFont="1" applyFill="1" applyBorder="1" applyAlignment="1">
      <alignment horizontal="center" vertical="center"/>
    </xf>
    <xf numFmtId="0" fontId="14" fillId="7" borderId="1" xfId="0" applyFont="1" applyFill="1" applyBorder="1" applyAlignment="1">
      <alignment horizontal="center" vertical="center" wrapText="1"/>
    </xf>
    <xf numFmtId="170" fontId="14" fillId="7" borderId="1" xfId="0" applyNumberFormat="1" applyFont="1" applyFill="1" applyBorder="1" applyAlignment="1">
      <alignment horizontal="center" vertical="center" wrapText="1"/>
    </xf>
    <xf numFmtId="49" fontId="14" fillId="7" borderId="1" xfId="0" applyNumberFormat="1" applyFont="1" applyFill="1" applyBorder="1" applyAlignment="1">
      <alignment horizontal="center" vertical="top" wrapText="1"/>
    </xf>
    <xf numFmtId="171" fontId="14" fillId="0" borderId="1" xfId="5" applyNumberFormat="1" applyFont="1" applyFill="1" applyBorder="1" applyAlignment="1">
      <alignment horizontal="center" vertical="center"/>
    </xf>
    <xf numFmtId="171" fontId="14" fillId="0" borderId="1" xfId="0" applyNumberFormat="1" applyFont="1" applyFill="1" applyBorder="1" applyAlignment="1">
      <alignment horizontal="center" vertical="center"/>
    </xf>
    <xf numFmtId="0" fontId="18" fillId="0" borderId="1" xfId="0" applyFont="1" applyFill="1" applyBorder="1" applyAlignment="1">
      <alignment horizontal="center" vertical="center" wrapText="1"/>
    </xf>
    <xf numFmtId="0" fontId="22" fillId="0" borderId="3" xfId="0" applyFont="1" applyBorder="1" applyAlignment="1">
      <alignment horizontal="center"/>
    </xf>
    <xf numFmtId="0" fontId="0" fillId="0" borderId="4" xfId="0" applyBorder="1" applyAlignment="1">
      <alignment horizontal="center"/>
    </xf>
    <xf numFmtId="0" fontId="22" fillId="0" borderId="1" xfId="0" applyFont="1" applyBorder="1" applyAlignment="1">
      <alignment horizontal="left"/>
    </xf>
    <xf numFmtId="0" fontId="0" fillId="0" borderId="1" xfId="0" applyBorder="1" applyAlignment="1"/>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26" fillId="0" borderId="1" xfId="0" applyFont="1" applyBorder="1" applyAlignment="1">
      <alignment horizontal="center" vertical="center"/>
    </xf>
    <xf numFmtId="0" fontId="18" fillId="0" borderId="3" xfId="0" applyFont="1" applyBorder="1" applyAlignment="1">
      <alignment horizontal="center" vertical="center"/>
    </xf>
    <xf numFmtId="0" fontId="22" fillId="0" borderId="1" xfId="0" applyFont="1" applyBorder="1" applyAlignment="1">
      <alignment horizontal="center"/>
    </xf>
    <xf numFmtId="0" fontId="0" fillId="0" borderId="1" xfId="0" applyBorder="1" applyAlignment="1">
      <alignment horizontal="center"/>
    </xf>
    <xf numFmtId="0" fontId="26" fillId="0" borderId="6" xfId="0" applyFont="1" applyBorder="1" applyAlignment="1">
      <alignment horizontal="center" vertical="center"/>
    </xf>
    <xf numFmtId="0" fontId="26" fillId="0" borderId="4" xfId="0" applyFont="1" applyBorder="1" applyAlignment="1">
      <alignment horizontal="center" vertical="center"/>
    </xf>
    <xf numFmtId="0" fontId="18" fillId="0" borderId="1" xfId="0" applyFont="1" applyFill="1" applyBorder="1" applyAlignment="1">
      <alignment horizontal="center" vertical="center" wrapText="1"/>
    </xf>
    <xf numFmtId="0" fontId="0" fillId="0" borderId="1" xfId="0" applyFill="1" applyBorder="1" applyAlignment="1"/>
    <xf numFmtId="0" fontId="18" fillId="0" borderId="3" xfId="0" applyFont="1" applyFill="1" applyBorder="1" applyAlignment="1">
      <alignment horizontal="center" vertical="center"/>
    </xf>
    <xf numFmtId="0" fontId="26" fillId="0" borderId="6" xfId="0" applyFont="1" applyFill="1" applyBorder="1" applyAlignment="1">
      <alignment horizontal="center" vertical="center"/>
    </xf>
    <xf numFmtId="0" fontId="26" fillId="0" borderId="4" xfId="0" applyFont="1" applyFill="1" applyBorder="1" applyAlignment="1">
      <alignment horizontal="center" vertical="center"/>
    </xf>
    <xf numFmtId="0" fontId="10" fillId="3" borderId="1" xfId="0" applyFont="1" applyFill="1" applyBorder="1" applyAlignment="1">
      <alignment horizontal="center" vertical="center"/>
    </xf>
    <xf numFmtId="4" fontId="6" fillId="2" borderId="1" xfId="0" applyNumberFormat="1" applyFont="1" applyFill="1" applyBorder="1" applyAlignment="1">
      <alignment horizontal="center"/>
    </xf>
    <xf numFmtId="0" fontId="0" fillId="2" borderId="1" xfId="0" applyFill="1" applyBorder="1" applyAlignment="1">
      <alignment horizontal="center"/>
    </xf>
    <xf numFmtId="0" fontId="20" fillId="0" borderId="1" xfId="0" applyFont="1" applyBorder="1" applyAlignment="1">
      <alignment horizontal="center" vertical="center"/>
    </xf>
    <xf numFmtId="168" fontId="14" fillId="0" borderId="3" xfId="5" applyNumberFormat="1" applyFont="1" applyFill="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14" fillId="0" borderId="7" xfId="0" applyFont="1" applyFill="1" applyBorder="1" applyAlignment="1">
      <alignment horizontal="left" vertical="center" wrapText="1"/>
    </xf>
    <xf numFmtId="9" fontId="20" fillId="0" borderId="0" xfId="6" applyFont="1"/>
    <xf numFmtId="0" fontId="25" fillId="0" borderId="0" xfId="0" applyFont="1" applyFill="1"/>
    <xf numFmtId="0" fontId="20" fillId="0" borderId="0" xfId="0" applyFont="1" applyFill="1" applyAlignment="1">
      <alignment vertical="center"/>
    </xf>
    <xf numFmtId="0" fontId="25" fillId="0" borderId="0" xfId="0" applyFont="1" applyFill="1" applyAlignment="1">
      <alignment vertical="center"/>
    </xf>
    <xf numFmtId="0" fontId="18" fillId="0" borderId="1" xfId="0" applyFont="1" applyFill="1" applyBorder="1" applyAlignment="1">
      <alignment horizontal="center" vertical="center"/>
    </xf>
    <xf numFmtId="0" fontId="26" fillId="0" borderId="1" xfId="0" applyFont="1" applyFill="1" applyBorder="1" applyAlignment="1">
      <alignment horizontal="center" vertical="center"/>
    </xf>
    <xf numFmtId="1" fontId="20" fillId="0" borderId="1" xfId="0" applyNumberFormat="1" applyFont="1" applyFill="1" applyBorder="1" applyAlignment="1">
      <alignment vertical="center"/>
    </xf>
    <xf numFmtId="1" fontId="20" fillId="0" borderId="1" xfId="0" applyNumberFormat="1" applyFont="1" applyFill="1" applyBorder="1" applyAlignment="1">
      <alignment horizontal="right" vertical="center"/>
    </xf>
  </cellXfs>
  <cellStyles count="7">
    <cellStyle name="Обычный" xfId="0" builtinId="0"/>
    <cellStyle name="Процентный" xfId="6" builtinId="5"/>
    <cellStyle name="Финансовый" xfId="5" builtinId="3"/>
    <cellStyle name="Финансовый [0]" xfId="1" builtinId="6"/>
    <cellStyle name="쉼표 [0] 3" xfId="4"/>
    <cellStyle name="표준 2" xfId="3"/>
    <cellStyle name="표준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jpeg"/><Relationship Id="rId7" Type="http://schemas.openxmlformats.org/officeDocument/2006/relationships/image" Target="../media/image7.jpeg"/><Relationship Id="rId71" Type="http://schemas.openxmlformats.org/officeDocument/2006/relationships/image" Target="../media/image71.pn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80" Type="http://schemas.openxmlformats.org/officeDocument/2006/relationships/image" Target="../media/image80.jpeg"/><Relationship Id="rId85" Type="http://schemas.openxmlformats.org/officeDocument/2006/relationships/image" Target="../media/image85.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jpe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99.jpeg"/><Relationship Id="rId18" Type="http://schemas.openxmlformats.org/officeDocument/2006/relationships/image" Target="../media/image104.jpeg"/><Relationship Id="rId26" Type="http://schemas.openxmlformats.org/officeDocument/2006/relationships/image" Target="../media/image112.jpeg"/><Relationship Id="rId39" Type="http://schemas.openxmlformats.org/officeDocument/2006/relationships/image" Target="../media/image125.jpeg"/><Relationship Id="rId3" Type="http://schemas.openxmlformats.org/officeDocument/2006/relationships/image" Target="../media/image89.jpeg"/><Relationship Id="rId21" Type="http://schemas.openxmlformats.org/officeDocument/2006/relationships/image" Target="../media/image107.jpeg"/><Relationship Id="rId34" Type="http://schemas.openxmlformats.org/officeDocument/2006/relationships/image" Target="../media/image120.jpeg"/><Relationship Id="rId42" Type="http://schemas.openxmlformats.org/officeDocument/2006/relationships/image" Target="../media/image128.jpeg"/><Relationship Id="rId47" Type="http://schemas.openxmlformats.org/officeDocument/2006/relationships/image" Target="../media/image133.jpeg"/><Relationship Id="rId50" Type="http://schemas.openxmlformats.org/officeDocument/2006/relationships/image" Target="../media/image136.jpeg"/><Relationship Id="rId7" Type="http://schemas.openxmlformats.org/officeDocument/2006/relationships/image" Target="../media/image93.jpeg"/><Relationship Id="rId12" Type="http://schemas.openxmlformats.org/officeDocument/2006/relationships/image" Target="../media/image98.jpeg"/><Relationship Id="rId17" Type="http://schemas.openxmlformats.org/officeDocument/2006/relationships/image" Target="../media/image103.jpeg"/><Relationship Id="rId25" Type="http://schemas.openxmlformats.org/officeDocument/2006/relationships/image" Target="../media/image111.jpeg"/><Relationship Id="rId33" Type="http://schemas.openxmlformats.org/officeDocument/2006/relationships/image" Target="../media/image119.jpeg"/><Relationship Id="rId38" Type="http://schemas.openxmlformats.org/officeDocument/2006/relationships/image" Target="../media/image124.jpeg"/><Relationship Id="rId46" Type="http://schemas.openxmlformats.org/officeDocument/2006/relationships/image" Target="../media/image132.jpeg"/><Relationship Id="rId2" Type="http://schemas.openxmlformats.org/officeDocument/2006/relationships/image" Target="../media/image88.jpeg"/><Relationship Id="rId16" Type="http://schemas.openxmlformats.org/officeDocument/2006/relationships/image" Target="../media/image102.jpeg"/><Relationship Id="rId20" Type="http://schemas.openxmlformats.org/officeDocument/2006/relationships/image" Target="../media/image106.jpeg"/><Relationship Id="rId29" Type="http://schemas.openxmlformats.org/officeDocument/2006/relationships/image" Target="../media/image115.jpeg"/><Relationship Id="rId41" Type="http://schemas.openxmlformats.org/officeDocument/2006/relationships/image" Target="../media/image127.jpeg"/><Relationship Id="rId1" Type="http://schemas.openxmlformats.org/officeDocument/2006/relationships/image" Target="../media/image87.jpeg"/><Relationship Id="rId6" Type="http://schemas.openxmlformats.org/officeDocument/2006/relationships/image" Target="../media/image92.jpeg"/><Relationship Id="rId11" Type="http://schemas.openxmlformats.org/officeDocument/2006/relationships/image" Target="../media/image97.jpeg"/><Relationship Id="rId24" Type="http://schemas.openxmlformats.org/officeDocument/2006/relationships/image" Target="../media/image110.jpeg"/><Relationship Id="rId32" Type="http://schemas.openxmlformats.org/officeDocument/2006/relationships/image" Target="../media/image118.jpeg"/><Relationship Id="rId37" Type="http://schemas.openxmlformats.org/officeDocument/2006/relationships/image" Target="../media/image123.jpeg"/><Relationship Id="rId40" Type="http://schemas.openxmlformats.org/officeDocument/2006/relationships/image" Target="../media/image126.jpeg"/><Relationship Id="rId45" Type="http://schemas.openxmlformats.org/officeDocument/2006/relationships/image" Target="../media/image131.jpeg"/><Relationship Id="rId5" Type="http://schemas.openxmlformats.org/officeDocument/2006/relationships/image" Target="../media/image91.jpeg"/><Relationship Id="rId15" Type="http://schemas.openxmlformats.org/officeDocument/2006/relationships/image" Target="../media/image101.jpeg"/><Relationship Id="rId23" Type="http://schemas.openxmlformats.org/officeDocument/2006/relationships/image" Target="../media/image109.jpeg"/><Relationship Id="rId28" Type="http://schemas.openxmlformats.org/officeDocument/2006/relationships/image" Target="../media/image114.jpeg"/><Relationship Id="rId36" Type="http://schemas.openxmlformats.org/officeDocument/2006/relationships/image" Target="../media/image122.jpeg"/><Relationship Id="rId49" Type="http://schemas.openxmlformats.org/officeDocument/2006/relationships/image" Target="../media/image135.jpeg"/><Relationship Id="rId10" Type="http://schemas.openxmlformats.org/officeDocument/2006/relationships/image" Target="../media/image96.jpeg"/><Relationship Id="rId19" Type="http://schemas.openxmlformats.org/officeDocument/2006/relationships/image" Target="../media/image105.jpeg"/><Relationship Id="rId31" Type="http://schemas.openxmlformats.org/officeDocument/2006/relationships/image" Target="../media/image117.jpeg"/><Relationship Id="rId44" Type="http://schemas.openxmlformats.org/officeDocument/2006/relationships/image" Target="../media/image130.jpeg"/><Relationship Id="rId52" Type="http://schemas.openxmlformats.org/officeDocument/2006/relationships/image" Target="../media/image138.jpeg"/><Relationship Id="rId4" Type="http://schemas.openxmlformats.org/officeDocument/2006/relationships/image" Target="../media/image90.jpeg"/><Relationship Id="rId9" Type="http://schemas.openxmlformats.org/officeDocument/2006/relationships/image" Target="../media/image95.jpeg"/><Relationship Id="rId14" Type="http://schemas.openxmlformats.org/officeDocument/2006/relationships/image" Target="../media/image100.jpeg"/><Relationship Id="rId22" Type="http://schemas.openxmlformats.org/officeDocument/2006/relationships/image" Target="../media/image108.jpeg"/><Relationship Id="rId27" Type="http://schemas.openxmlformats.org/officeDocument/2006/relationships/image" Target="../media/image113.jpeg"/><Relationship Id="rId30" Type="http://schemas.openxmlformats.org/officeDocument/2006/relationships/image" Target="../media/image116.jpeg"/><Relationship Id="rId35" Type="http://schemas.openxmlformats.org/officeDocument/2006/relationships/image" Target="../media/image121.jpeg"/><Relationship Id="rId43" Type="http://schemas.openxmlformats.org/officeDocument/2006/relationships/image" Target="../media/image129.jpeg"/><Relationship Id="rId48" Type="http://schemas.openxmlformats.org/officeDocument/2006/relationships/image" Target="../media/image134.jpeg"/><Relationship Id="rId8" Type="http://schemas.openxmlformats.org/officeDocument/2006/relationships/image" Target="../media/image94.jpeg"/><Relationship Id="rId51" Type="http://schemas.openxmlformats.org/officeDocument/2006/relationships/image" Target="../media/image137.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151.jpeg"/><Relationship Id="rId18" Type="http://schemas.openxmlformats.org/officeDocument/2006/relationships/image" Target="../media/image156.jpeg"/><Relationship Id="rId26" Type="http://schemas.openxmlformats.org/officeDocument/2006/relationships/image" Target="../media/image164.jpeg"/><Relationship Id="rId39" Type="http://schemas.openxmlformats.org/officeDocument/2006/relationships/image" Target="../media/image177.png"/><Relationship Id="rId21" Type="http://schemas.openxmlformats.org/officeDocument/2006/relationships/image" Target="../media/image159.jpeg"/><Relationship Id="rId34" Type="http://schemas.openxmlformats.org/officeDocument/2006/relationships/image" Target="../media/image172.jpeg"/><Relationship Id="rId42" Type="http://schemas.openxmlformats.org/officeDocument/2006/relationships/image" Target="../media/image180.jpeg"/><Relationship Id="rId47" Type="http://schemas.openxmlformats.org/officeDocument/2006/relationships/image" Target="../media/image185.jpg"/><Relationship Id="rId50" Type="http://schemas.openxmlformats.org/officeDocument/2006/relationships/image" Target="../media/image188.png"/><Relationship Id="rId55" Type="http://schemas.openxmlformats.org/officeDocument/2006/relationships/image" Target="../media/image193.jpg"/><Relationship Id="rId63" Type="http://schemas.openxmlformats.org/officeDocument/2006/relationships/image" Target="../media/image201.png"/><Relationship Id="rId68" Type="http://schemas.openxmlformats.org/officeDocument/2006/relationships/image" Target="../media/image206.png"/><Relationship Id="rId7" Type="http://schemas.openxmlformats.org/officeDocument/2006/relationships/image" Target="../media/image145.jpeg"/><Relationship Id="rId71" Type="http://schemas.openxmlformats.org/officeDocument/2006/relationships/image" Target="../media/image209.png"/><Relationship Id="rId2" Type="http://schemas.openxmlformats.org/officeDocument/2006/relationships/image" Target="../media/image140.png"/><Relationship Id="rId16" Type="http://schemas.openxmlformats.org/officeDocument/2006/relationships/image" Target="../media/image154.jpeg"/><Relationship Id="rId29" Type="http://schemas.openxmlformats.org/officeDocument/2006/relationships/image" Target="../media/image167.jpeg"/><Relationship Id="rId11" Type="http://schemas.openxmlformats.org/officeDocument/2006/relationships/image" Target="../media/image149.jpeg"/><Relationship Id="rId24" Type="http://schemas.openxmlformats.org/officeDocument/2006/relationships/image" Target="../media/image162.jpeg"/><Relationship Id="rId32" Type="http://schemas.openxmlformats.org/officeDocument/2006/relationships/image" Target="../media/image170.jpeg"/><Relationship Id="rId37" Type="http://schemas.openxmlformats.org/officeDocument/2006/relationships/image" Target="../media/image175.jpeg"/><Relationship Id="rId40" Type="http://schemas.openxmlformats.org/officeDocument/2006/relationships/image" Target="../media/image178.jpeg"/><Relationship Id="rId45" Type="http://schemas.openxmlformats.org/officeDocument/2006/relationships/image" Target="../media/image183.png"/><Relationship Id="rId53" Type="http://schemas.openxmlformats.org/officeDocument/2006/relationships/image" Target="../media/image191.png"/><Relationship Id="rId58" Type="http://schemas.openxmlformats.org/officeDocument/2006/relationships/image" Target="../media/image196.png"/><Relationship Id="rId66" Type="http://schemas.openxmlformats.org/officeDocument/2006/relationships/image" Target="../media/image204.png"/><Relationship Id="rId74" Type="http://schemas.openxmlformats.org/officeDocument/2006/relationships/image" Target="../media/image212.png"/><Relationship Id="rId5" Type="http://schemas.openxmlformats.org/officeDocument/2006/relationships/image" Target="../media/image143.jpeg"/><Relationship Id="rId15" Type="http://schemas.openxmlformats.org/officeDocument/2006/relationships/image" Target="../media/image153.jpeg"/><Relationship Id="rId23" Type="http://schemas.openxmlformats.org/officeDocument/2006/relationships/image" Target="../media/image161.jpeg"/><Relationship Id="rId28" Type="http://schemas.openxmlformats.org/officeDocument/2006/relationships/image" Target="../media/image166.jpeg"/><Relationship Id="rId36" Type="http://schemas.openxmlformats.org/officeDocument/2006/relationships/image" Target="../media/image174.png"/><Relationship Id="rId49" Type="http://schemas.openxmlformats.org/officeDocument/2006/relationships/image" Target="../media/image187.jpg"/><Relationship Id="rId57" Type="http://schemas.openxmlformats.org/officeDocument/2006/relationships/image" Target="../media/image195.jpeg"/><Relationship Id="rId61" Type="http://schemas.openxmlformats.org/officeDocument/2006/relationships/image" Target="../media/image199.png"/><Relationship Id="rId10" Type="http://schemas.openxmlformats.org/officeDocument/2006/relationships/image" Target="../media/image148.jpeg"/><Relationship Id="rId19" Type="http://schemas.openxmlformats.org/officeDocument/2006/relationships/image" Target="../media/image157.jpeg"/><Relationship Id="rId31" Type="http://schemas.openxmlformats.org/officeDocument/2006/relationships/image" Target="../media/image169.jpeg"/><Relationship Id="rId44" Type="http://schemas.openxmlformats.org/officeDocument/2006/relationships/image" Target="../media/image182.jpeg"/><Relationship Id="rId52" Type="http://schemas.openxmlformats.org/officeDocument/2006/relationships/image" Target="../media/image190.png"/><Relationship Id="rId60" Type="http://schemas.openxmlformats.org/officeDocument/2006/relationships/image" Target="../media/image198.png"/><Relationship Id="rId65" Type="http://schemas.openxmlformats.org/officeDocument/2006/relationships/image" Target="../media/image203.png"/><Relationship Id="rId73" Type="http://schemas.openxmlformats.org/officeDocument/2006/relationships/image" Target="../media/image211.png"/><Relationship Id="rId4" Type="http://schemas.openxmlformats.org/officeDocument/2006/relationships/image" Target="../media/image142.jpeg"/><Relationship Id="rId9" Type="http://schemas.openxmlformats.org/officeDocument/2006/relationships/image" Target="../media/image147.jpeg"/><Relationship Id="rId14" Type="http://schemas.openxmlformats.org/officeDocument/2006/relationships/image" Target="../media/image152.jpeg"/><Relationship Id="rId22" Type="http://schemas.openxmlformats.org/officeDocument/2006/relationships/image" Target="../media/image160.jpeg"/><Relationship Id="rId27" Type="http://schemas.openxmlformats.org/officeDocument/2006/relationships/image" Target="../media/image165.emf"/><Relationship Id="rId30" Type="http://schemas.openxmlformats.org/officeDocument/2006/relationships/image" Target="../media/image168.jpeg"/><Relationship Id="rId35" Type="http://schemas.openxmlformats.org/officeDocument/2006/relationships/image" Target="../media/image173.png"/><Relationship Id="rId43" Type="http://schemas.openxmlformats.org/officeDocument/2006/relationships/image" Target="../media/image181.png"/><Relationship Id="rId48" Type="http://schemas.openxmlformats.org/officeDocument/2006/relationships/image" Target="../media/image186.jpg"/><Relationship Id="rId56" Type="http://schemas.openxmlformats.org/officeDocument/2006/relationships/image" Target="../media/image194.png"/><Relationship Id="rId64" Type="http://schemas.openxmlformats.org/officeDocument/2006/relationships/image" Target="../media/image202.png"/><Relationship Id="rId69" Type="http://schemas.openxmlformats.org/officeDocument/2006/relationships/image" Target="../media/image207.jpeg"/><Relationship Id="rId8" Type="http://schemas.openxmlformats.org/officeDocument/2006/relationships/image" Target="../media/image146.jpeg"/><Relationship Id="rId51" Type="http://schemas.openxmlformats.org/officeDocument/2006/relationships/image" Target="../media/image189.png"/><Relationship Id="rId72" Type="http://schemas.openxmlformats.org/officeDocument/2006/relationships/image" Target="../media/image210.png"/><Relationship Id="rId3" Type="http://schemas.openxmlformats.org/officeDocument/2006/relationships/image" Target="../media/image141.png"/><Relationship Id="rId12" Type="http://schemas.openxmlformats.org/officeDocument/2006/relationships/image" Target="../media/image150.jpeg"/><Relationship Id="rId17" Type="http://schemas.openxmlformats.org/officeDocument/2006/relationships/image" Target="../media/image155.jpeg"/><Relationship Id="rId25" Type="http://schemas.openxmlformats.org/officeDocument/2006/relationships/image" Target="../media/image163.jpeg"/><Relationship Id="rId33" Type="http://schemas.openxmlformats.org/officeDocument/2006/relationships/image" Target="../media/image171.jpeg"/><Relationship Id="rId38" Type="http://schemas.openxmlformats.org/officeDocument/2006/relationships/image" Target="../media/image176.jpeg"/><Relationship Id="rId46" Type="http://schemas.openxmlformats.org/officeDocument/2006/relationships/image" Target="../media/image184.jpg"/><Relationship Id="rId59" Type="http://schemas.openxmlformats.org/officeDocument/2006/relationships/image" Target="../media/image197.png"/><Relationship Id="rId67" Type="http://schemas.openxmlformats.org/officeDocument/2006/relationships/image" Target="../media/image205.png"/><Relationship Id="rId20" Type="http://schemas.openxmlformats.org/officeDocument/2006/relationships/image" Target="../media/image158.jpeg"/><Relationship Id="rId41" Type="http://schemas.openxmlformats.org/officeDocument/2006/relationships/image" Target="../media/image179.jpeg"/><Relationship Id="rId54" Type="http://schemas.openxmlformats.org/officeDocument/2006/relationships/image" Target="../media/image192.jpg"/><Relationship Id="rId62" Type="http://schemas.openxmlformats.org/officeDocument/2006/relationships/image" Target="../media/image200.png"/><Relationship Id="rId70" Type="http://schemas.openxmlformats.org/officeDocument/2006/relationships/image" Target="../media/image208.png"/><Relationship Id="rId75" Type="http://schemas.openxmlformats.org/officeDocument/2006/relationships/image" Target="../media/image213.png"/><Relationship Id="rId1" Type="http://schemas.openxmlformats.org/officeDocument/2006/relationships/image" Target="../media/image139.jpeg"/><Relationship Id="rId6" Type="http://schemas.openxmlformats.org/officeDocument/2006/relationships/image" Target="../media/image14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21.jpeg"/><Relationship Id="rId13" Type="http://schemas.openxmlformats.org/officeDocument/2006/relationships/image" Target="../media/image226.jpeg"/><Relationship Id="rId18" Type="http://schemas.openxmlformats.org/officeDocument/2006/relationships/image" Target="../media/image231.jpeg"/><Relationship Id="rId26" Type="http://schemas.openxmlformats.org/officeDocument/2006/relationships/image" Target="../media/image239.jpeg"/><Relationship Id="rId39" Type="http://schemas.openxmlformats.org/officeDocument/2006/relationships/image" Target="../media/image252.jpeg"/><Relationship Id="rId3" Type="http://schemas.openxmlformats.org/officeDocument/2006/relationships/image" Target="../media/image216.jpeg"/><Relationship Id="rId21" Type="http://schemas.openxmlformats.org/officeDocument/2006/relationships/image" Target="../media/image234.jpeg"/><Relationship Id="rId34" Type="http://schemas.openxmlformats.org/officeDocument/2006/relationships/image" Target="../media/image247.jpeg"/><Relationship Id="rId42" Type="http://schemas.openxmlformats.org/officeDocument/2006/relationships/image" Target="../media/image255.jpeg"/><Relationship Id="rId7" Type="http://schemas.openxmlformats.org/officeDocument/2006/relationships/image" Target="../media/image220.jpeg"/><Relationship Id="rId12" Type="http://schemas.openxmlformats.org/officeDocument/2006/relationships/image" Target="../media/image225.jpeg"/><Relationship Id="rId17" Type="http://schemas.openxmlformats.org/officeDocument/2006/relationships/image" Target="../media/image230.jpeg"/><Relationship Id="rId25" Type="http://schemas.openxmlformats.org/officeDocument/2006/relationships/image" Target="../media/image238.jpeg"/><Relationship Id="rId33" Type="http://schemas.openxmlformats.org/officeDocument/2006/relationships/image" Target="../media/image246.jpeg"/><Relationship Id="rId38" Type="http://schemas.openxmlformats.org/officeDocument/2006/relationships/image" Target="../media/image251.jpeg"/><Relationship Id="rId2" Type="http://schemas.openxmlformats.org/officeDocument/2006/relationships/image" Target="../media/image215.jpeg"/><Relationship Id="rId16" Type="http://schemas.openxmlformats.org/officeDocument/2006/relationships/image" Target="../media/image229.jpeg"/><Relationship Id="rId20" Type="http://schemas.openxmlformats.org/officeDocument/2006/relationships/image" Target="../media/image233.jpeg"/><Relationship Id="rId29" Type="http://schemas.openxmlformats.org/officeDocument/2006/relationships/image" Target="../media/image242.jpeg"/><Relationship Id="rId41" Type="http://schemas.openxmlformats.org/officeDocument/2006/relationships/image" Target="../media/image254.jpeg"/><Relationship Id="rId1" Type="http://schemas.openxmlformats.org/officeDocument/2006/relationships/image" Target="../media/image214.jpeg"/><Relationship Id="rId6" Type="http://schemas.openxmlformats.org/officeDocument/2006/relationships/image" Target="../media/image219.jpeg"/><Relationship Id="rId11" Type="http://schemas.openxmlformats.org/officeDocument/2006/relationships/image" Target="../media/image224.jpeg"/><Relationship Id="rId24" Type="http://schemas.openxmlformats.org/officeDocument/2006/relationships/image" Target="../media/image237.jpeg"/><Relationship Id="rId32" Type="http://schemas.openxmlformats.org/officeDocument/2006/relationships/image" Target="../media/image245.jpeg"/><Relationship Id="rId37" Type="http://schemas.openxmlformats.org/officeDocument/2006/relationships/image" Target="../media/image250.jpeg"/><Relationship Id="rId40" Type="http://schemas.openxmlformats.org/officeDocument/2006/relationships/image" Target="../media/image253.jpeg"/><Relationship Id="rId5" Type="http://schemas.openxmlformats.org/officeDocument/2006/relationships/image" Target="../media/image218.jpeg"/><Relationship Id="rId15" Type="http://schemas.openxmlformats.org/officeDocument/2006/relationships/image" Target="../media/image228.jpeg"/><Relationship Id="rId23" Type="http://schemas.openxmlformats.org/officeDocument/2006/relationships/image" Target="../media/image236.jpeg"/><Relationship Id="rId28" Type="http://schemas.openxmlformats.org/officeDocument/2006/relationships/image" Target="../media/image241.jpeg"/><Relationship Id="rId36" Type="http://schemas.openxmlformats.org/officeDocument/2006/relationships/image" Target="../media/image249.jpeg"/><Relationship Id="rId10" Type="http://schemas.openxmlformats.org/officeDocument/2006/relationships/image" Target="../media/image223.jpeg"/><Relationship Id="rId19" Type="http://schemas.openxmlformats.org/officeDocument/2006/relationships/image" Target="../media/image232.jpeg"/><Relationship Id="rId31" Type="http://schemas.openxmlformats.org/officeDocument/2006/relationships/image" Target="../media/image244.jpeg"/><Relationship Id="rId44" Type="http://schemas.openxmlformats.org/officeDocument/2006/relationships/image" Target="../media/image257.jpeg"/><Relationship Id="rId4" Type="http://schemas.openxmlformats.org/officeDocument/2006/relationships/image" Target="../media/image217.jpeg"/><Relationship Id="rId9" Type="http://schemas.openxmlformats.org/officeDocument/2006/relationships/image" Target="../media/image222.jpeg"/><Relationship Id="rId14" Type="http://schemas.openxmlformats.org/officeDocument/2006/relationships/image" Target="../media/image227.jpeg"/><Relationship Id="rId22" Type="http://schemas.openxmlformats.org/officeDocument/2006/relationships/image" Target="../media/image235.jpeg"/><Relationship Id="rId27" Type="http://schemas.openxmlformats.org/officeDocument/2006/relationships/image" Target="../media/image240.jpeg"/><Relationship Id="rId30" Type="http://schemas.openxmlformats.org/officeDocument/2006/relationships/image" Target="../media/image243.jpeg"/><Relationship Id="rId35" Type="http://schemas.openxmlformats.org/officeDocument/2006/relationships/image" Target="../media/image248.jpeg"/><Relationship Id="rId43" Type="http://schemas.openxmlformats.org/officeDocument/2006/relationships/image" Target="../media/image25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65.jpeg"/><Relationship Id="rId13" Type="http://schemas.openxmlformats.org/officeDocument/2006/relationships/image" Target="../media/image270.jpeg"/><Relationship Id="rId18" Type="http://schemas.openxmlformats.org/officeDocument/2006/relationships/image" Target="../media/image275.jpeg"/><Relationship Id="rId3" Type="http://schemas.openxmlformats.org/officeDocument/2006/relationships/image" Target="../media/image260.jpeg"/><Relationship Id="rId7" Type="http://schemas.openxmlformats.org/officeDocument/2006/relationships/image" Target="../media/image264.jpeg"/><Relationship Id="rId12" Type="http://schemas.openxmlformats.org/officeDocument/2006/relationships/image" Target="../media/image269.jpeg"/><Relationship Id="rId17" Type="http://schemas.openxmlformats.org/officeDocument/2006/relationships/image" Target="../media/image274.jpeg"/><Relationship Id="rId2" Type="http://schemas.openxmlformats.org/officeDocument/2006/relationships/image" Target="../media/image259.jpeg"/><Relationship Id="rId16" Type="http://schemas.openxmlformats.org/officeDocument/2006/relationships/image" Target="../media/image273.jpeg"/><Relationship Id="rId20" Type="http://schemas.openxmlformats.org/officeDocument/2006/relationships/image" Target="../media/image277.jpeg"/><Relationship Id="rId1" Type="http://schemas.openxmlformats.org/officeDocument/2006/relationships/image" Target="../media/image258.jpeg"/><Relationship Id="rId6" Type="http://schemas.openxmlformats.org/officeDocument/2006/relationships/image" Target="../media/image263.jpeg"/><Relationship Id="rId11" Type="http://schemas.openxmlformats.org/officeDocument/2006/relationships/image" Target="../media/image268.jpeg"/><Relationship Id="rId5" Type="http://schemas.openxmlformats.org/officeDocument/2006/relationships/image" Target="../media/image262.jpeg"/><Relationship Id="rId15" Type="http://schemas.openxmlformats.org/officeDocument/2006/relationships/image" Target="../media/image272.jpeg"/><Relationship Id="rId10" Type="http://schemas.openxmlformats.org/officeDocument/2006/relationships/image" Target="../media/image267.jpeg"/><Relationship Id="rId19" Type="http://schemas.openxmlformats.org/officeDocument/2006/relationships/image" Target="../media/image276.jpeg"/><Relationship Id="rId4" Type="http://schemas.openxmlformats.org/officeDocument/2006/relationships/image" Target="../media/image261.jpeg"/><Relationship Id="rId9" Type="http://schemas.openxmlformats.org/officeDocument/2006/relationships/image" Target="../media/image266.jpeg"/><Relationship Id="rId14" Type="http://schemas.openxmlformats.org/officeDocument/2006/relationships/image" Target="../media/image27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93.jpg"/><Relationship Id="rId13" Type="http://schemas.openxmlformats.org/officeDocument/2006/relationships/image" Target="../media/image41.jpeg"/><Relationship Id="rId3" Type="http://schemas.openxmlformats.org/officeDocument/2006/relationships/image" Target="../media/image181.png"/><Relationship Id="rId7" Type="http://schemas.openxmlformats.org/officeDocument/2006/relationships/image" Target="../media/image191.png"/><Relationship Id="rId12" Type="http://schemas.openxmlformats.org/officeDocument/2006/relationships/image" Target="../media/image44.jpeg"/><Relationship Id="rId2" Type="http://schemas.openxmlformats.org/officeDocument/2006/relationships/image" Target="../media/image186.jpg"/><Relationship Id="rId1" Type="http://schemas.openxmlformats.org/officeDocument/2006/relationships/image" Target="../media/image278.jpg"/><Relationship Id="rId6" Type="http://schemas.openxmlformats.org/officeDocument/2006/relationships/image" Target="../media/image189.png"/><Relationship Id="rId11" Type="http://schemas.openxmlformats.org/officeDocument/2006/relationships/image" Target="../media/image280.jpeg"/><Relationship Id="rId5" Type="http://schemas.openxmlformats.org/officeDocument/2006/relationships/image" Target="../media/image182.jpeg"/><Relationship Id="rId10" Type="http://schemas.openxmlformats.org/officeDocument/2006/relationships/image" Target="../media/image279.png"/><Relationship Id="rId4" Type="http://schemas.openxmlformats.org/officeDocument/2006/relationships/image" Target="../media/image187.jpg"/><Relationship Id="rId9" Type="http://schemas.openxmlformats.org/officeDocument/2006/relationships/image" Target="../media/image195.jpe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60</xdr:row>
      <xdr:rowOff>9526</xdr:rowOff>
    </xdr:from>
    <xdr:to>
      <xdr:col>1</xdr:col>
      <xdr:colOff>1276350</xdr:colOff>
      <xdr:row>60</xdr:row>
      <xdr:rowOff>794958</xdr:rowOff>
    </xdr:to>
    <xdr:pic>
      <xdr:nvPicPr>
        <xdr:cNvPr id="2" name="Рисунок 1" descr="Ортопедический пластырь ZB Pain Relief Orthopedic Plas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46424851"/>
          <a:ext cx="1181100" cy="785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73</xdr:row>
      <xdr:rowOff>81535</xdr:rowOff>
    </xdr:from>
    <xdr:to>
      <xdr:col>1</xdr:col>
      <xdr:colOff>1200150</xdr:colOff>
      <xdr:row>73</xdr:row>
      <xdr:rowOff>771955</xdr:rowOff>
    </xdr:to>
    <xdr:pic>
      <xdr:nvPicPr>
        <xdr:cNvPr id="3" name="Рисунок 2" descr="Китайские тампоны Clean Poin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57393460"/>
          <a:ext cx="1038225" cy="69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72</xdr:row>
      <xdr:rowOff>66676</xdr:rowOff>
    </xdr:from>
    <xdr:to>
      <xdr:col>1</xdr:col>
      <xdr:colOff>1276350</xdr:colOff>
      <xdr:row>72</xdr:row>
      <xdr:rowOff>769764</xdr:rowOff>
    </xdr:to>
    <xdr:pic>
      <xdr:nvPicPr>
        <xdr:cNvPr id="4" name="Рисунок 3" descr="Китайский тампоны Beautiful Lif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56540401"/>
          <a:ext cx="1057275" cy="703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209551</xdr:colOff>
      <xdr:row>65</xdr:row>
      <xdr:rowOff>76200</xdr:rowOff>
    </xdr:from>
    <xdr:to>
      <xdr:col>1</xdr:col>
      <xdr:colOff>1209675</xdr:colOff>
      <xdr:row>65</xdr:row>
      <xdr:rowOff>761285</xdr:rowOff>
    </xdr:to>
    <xdr:pic>
      <xdr:nvPicPr>
        <xdr:cNvPr id="5" name="Рисунок 4" descr="Урологический пластырь ZB Prostatic Navel Plaste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776" y="50682525"/>
          <a:ext cx="1000124" cy="685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30</xdr:row>
      <xdr:rowOff>76200</xdr:rowOff>
    </xdr:from>
    <xdr:to>
      <xdr:col>1</xdr:col>
      <xdr:colOff>1120203</xdr:colOff>
      <xdr:row>30</xdr:row>
      <xdr:rowOff>752475</xdr:rowOff>
    </xdr:to>
    <xdr:pic>
      <xdr:nvPicPr>
        <xdr:cNvPr id="6" name="Рисунок 5" descr="IMG_1473-1-набор-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1000" y="20507325"/>
          <a:ext cx="10154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13</xdr:row>
      <xdr:rowOff>85725</xdr:rowOff>
    </xdr:from>
    <xdr:to>
      <xdr:col>1</xdr:col>
      <xdr:colOff>1228725</xdr:colOff>
      <xdr:row>13</xdr:row>
      <xdr:rowOff>713747</xdr:rowOff>
    </xdr:to>
    <xdr:pic>
      <xdr:nvPicPr>
        <xdr:cNvPr id="7" name="Рисунок 6" descr="IMG_146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1975" y="5429250"/>
          <a:ext cx="942975" cy="628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133349</xdr:colOff>
      <xdr:row>16</xdr:row>
      <xdr:rowOff>38101</xdr:rowOff>
    </xdr:from>
    <xdr:to>
      <xdr:col>1</xdr:col>
      <xdr:colOff>1219200</xdr:colOff>
      <xdr:row>16</xdr:row>
      <xdr:rowOff>760192</xdr:rowOff>
    </xdr:to>
    <xdr:pic>
      <xdr:nvPicPr>
        <xdr:cNvPr id="8" name="Рисунок 7" descr="Пластырь от диабета Blood Sugar Diabetic Plaste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9574" y="7896226"/>
          <a:ext cx="1085851" cy="72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81</xdr:row>
      <xdr:rowOff>47624</xdr:rowOff>
    </xdr:from>
    <xdr:to>
      <xdr:col>1</xdr:col>
      <xdr:colOff>1216978</xdr:colOff>
      <xdr:row>81</xdr:row>
      <xdr:rowOff>790575</xdr:rowOff>
    </xdr:to>
    <xdr:pic>
      <xdr:nvPicPr>
        <xdr:cNvPr id="9" name="Рисунок 8" descr="diabet-tea-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1000" y="64065149"/>
          <a:ext cx="1112203" cy="742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24</xdr:row>
      <xdr:rowOff>95250</xdr:rowOff>
    </xdr:from>
    <xdr:to>
      <xdr:col>1</xdr:col>
      <xdr:colOff>1181100</xdr:colOff>
      <xdr:row>24</xdr:row>
      <xdr:rowOff>774021</xdr:rowOff>
    </xdr:to>
    <xdr:pic>
      <xdr:nvPicPr>
        <xdr:cNvPr id="10" name="Рисунок 9" descr="BloodSugarComplex"/>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8150" y="15497175"/>
          <a:ext cx="1019175" cy="678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32</xdr:row>
      <xdr:rowOff>57150</xdr:rowOff>
    </xdr:from>
    <xdr:to>
      <xdr:col>1</xdr:col>
      <xdr:colOff>1150448</xdr:colOff>
      <xdr:row>32</xdr:row>
      <xdr:rowOff>771525</xdr:rowOff>
    </xdr:to>
    <xdr:pic>
      <xdr:nvPicPr>
        <xdr:cNvPr id="11" name="Рисунок 10" descr="Пластырь для стоп Foot Patch"/>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2425" y="22164675"/>
          <a:ext cx="107424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59</xdr:row>
      <xdr:rowOff>57150</xdr:rowOff>
    </xdr:from>
    <xdr:to>
      <xdr:col>1</xdr:col>
      <xdr:colOff>1188548</xdr:colOff>
      <xdr:row>59</xdr:row>
      <xdr:rowOff>771525</xdr:rowOff>
    </xdr:to>
    <xdr:pic>
      <xdr:nvPicPr>
        <xdr:cNvPr id="12" name="Рисунок 11" descr="Пластырь для стоп Foot Patch"/>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90525" y="45634275"/>
          <a:ext cx="107424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62</xdr:row>
      <xdr:rowOff>39700</xdr:rowOff>
    </xdr:from>
    <xdr:to>
      <xdr:col>1</xdr:col>
      <xdr:colOff>1262261</xdr:colOff>
      <xdr:row>62</xdr:row>
      <xdr:rowOff>762000</xdr:rowOff>
    </xdr:to>
    <xdr:pic>
      <xdr:nvPicPr>
        <xdr:cNvPr id="13" name="Рисунок 12" descr="Пластырь от гипертонии"/>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57200" y="48131425"/>
          <a:ext cx="1081286" cy="72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50</xdr:row>
      <xdr:rowOff>66675</xdr:rowOff>
    </xdr:from>
    <xdr:to>
      <xdr:col>1</xdr:col>
      <xdr:colOff>1145683</xdr:colOff>
      <xdr:row>50</xdr:row>
      <xdr:rowOff>762001</xdr:rowOff>
    </xdr:to>
    <xdr:pic>
      <xdr:nvPicPr>
        <xdr:cNvPr id="14" name="Рисунок 13" descr="скорпион косметический"/>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81000" y="38100000"/>
          <a:ext cx="1040908" cy="695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133351</xdr:colOff>
      <xdr:row>20</xdr:row>
      <xdr:rowOff>23832</xdr:rowOff>
    </xdr:from>
    <xdr:to>
      <xdr:col>1</xdr:col>
      <xdr:colOff>1295401</xdr:colOff>
      <xdr:row>20</xdr:row>
      <xdr:rowOff>797757</xdr:rowOff>
    </xdr:to>
    <xdr:pic>
      <xdr:nvPicPr>
        <xdr:cNvPr id="15" name="Рисунок 14" descr="хуван1"/>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09576" y="12072957"/>
          <a:ext cx="1162050" cy="77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36</xdr:row>
      <xdr:rowOff>28575</xdr:rowOff>
    </xdr:from>
    <xdr:to>
      <xdr:col>1</xdr:col>
      <xdr:colOff>1256731</xdr:colOff>
      <xdr:row>36</xdr:row>
      <xdr:rowOff>742950</xdr:rowOff>
    </xdr:to>
    <xdr:pic>
      <xdr:nvPicPr>
        <xdr:cNvPr id="16" name="Рисунок 15" descr="Радуга-фиолетовый"/>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66725" y="26327100"/>
          <a:ext cx="1066231"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39</xdr:row>
      <xdr:rowOff>85725</xdr:rowOff>
    </xdr:from>
    <xdr:to>
      <xdr:col>1</xdr:col>
      <xdr:colOff>1200150</xdr:colOff>
      <xdr:row>39</xdr:row>
      <xdr:rowOff>753809</xdr:rowOff>
    </xdr:to>
    <xdr:pic>
      <xdr:nvPicPr>
        <xdr:cNvPr id="17" name="Рисунок 16" descr="Радуга-синий"/>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76250" y="28898850"/>
          <a:ext cx="1000125" cy="668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38</xdr:row>
      <xdr:rowOff>38101</xdr:rowOff>
    </xdr:from>
    <xdr:to>
      <xdr:col>1</xdr:col>
      <xdr:colOff>1210676</xdr:colOff>
      <xdr:row>38</xdr:row>
      <xdr:rowOff>704851</xdr:rowOff>
    </xdr:to>
    <xdr:pic>
      <xdr:nvPicPr>
        <xdr:cNvPr id="18" name="Рисунок 17" descr="Радуга-зеленый"/>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85775" y="28013026"/>
          <a:ext cx="1001126"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37</xdr:row>
      <xdr:rowOff>66675</xdr:rowOff>
    </xdr:from>
    <xdr:to>
      <xdr:col>1</xdr:col>
      <xdr:colOff>1295400</xdr:colOff>
      <xdr:row>37</xdr:row>
      <xdr:rowOff>798386</xdr:rowOff>
    </xdr:to>
    <xdr:pic>
      <xdr:nvPicPr>
        <xdr:cNvPr id="19" name="Рисунок 18" descr="IMG_1062"/>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10800000" flipV="1">
          <a:off x="476250" y="27203400"/>
          <a:ext cx="1095375" cy="731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41</xdr:row>
      <xdr:rowOff>47625</xdr:rowOff>
    </xdr:from>
    <xdr:to>
      <xdr:col>1</xdr:col>
      <xdr:colOff>1266825</xdr:colOff>
      <xdr:row>41</xdr:row>
      <xdr:rowOff>788718</xdr:rowOff>
    </xdr:to>
    <xdr:pic>
      <xdr:nvPicPr>
        <xdr:cNvPr id="20" name="Рисунок 19" descr="Магнитный пояс Happiness Waist Belt"/>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8625" y="30537150"/>
          <a:ext cx="1114425" cy="741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74</xdr:row>
      <xdr:rowOff>38100</xdr:rowOff>
    </xdr:from>
    <xdr:to>
      <xdr:col>1</xdr:col>
      <xdr:colOff>1212395</xdr:colOff>
      <xdr:row>74</xdr:row>
      <xdr:rowOff>761999</xdr:rowOff>
    </xdr:to>
    <xdr:pic>
      <xdr:nvPicPr>
        <xdr:cNvPr id="21" name="Рисунок 20" descr="Турмалиновые наколенники"/>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00050" y="58188225"/>
          <a:ext cx="1088570" cy="72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66</xdr:row>
      <xdr:rowOff>85725</xdr:rowOff>
    </xdr:from>
    <xdr:to>
      <xdr:col>1</xdr:col>
      <xdr:colOff>1162339</xdr:colOff>
      <xdr:row>66</xdr:row>
      <xdr:rowOff>733425</xdr:rowOff>
    </xdr:to>
    <xdr:pic>
      <xdr:nvPicPr>
        <xdr:cNvPr id="22" name="Рисунок 21" descr="пакет для колен"/>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57200" y="51530250"/>
          <a:ext cx="981364"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123826</xdr:colOff>
      <xdr:row>67</xdr:row>
      <xdr:rowOff>67781</xdr:rowOff>
    </xdr:from>
    <xdr:to>
      <xdr:col>1</xdr:col>
      <xdr:colOff>1171575</xdr:colOff>
      <xdr:row>67</xdr:row>
      <xdr:rowOff>767677</xdr:rowOff>
    </xdr:to>
    <xdr:pic>
      <xdr:nvPicPr>
        <xdr:cNvPr id="23" name="Рисунок 22" descr="пакет для пояса"/>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00051" y="52350506"/>
          <a:ext cx="1047749" cy="699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200027</xdr:colOff>
      <xdr:row>47</xdr:row>
      <xdr:rowOff>66676</xdr:rowOff>
    </xdr:from>
    <xdr:to>
      <xdr:col>1</xdr:col>
      <xdr:colOff>1200151</xdr:colOff>
      <xdr:row>47</xdr:row>
      <xdr:rowOff>732758</xdr:rowOff>
    </xdr:to>
    <xdr:pic>
      <xdr:nvPicPr>
        <xdr:cNvPr id="24" name="Рисунок 23" descr="Набор CP"/>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6252" y="35585401"/>
          <a:ext cx="1000124" cy="666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48</xdr:row>
      <xdr:rowOff>66675</xdr:rowOff>
    </xdr:from>
    <xdr:to>
      <xdr:col>1</xdr:col>
      <xdr:colOff>1180702</xdr:colOff>
      <xdr:row>48</xdr:row>
      <xdr:rowOff>790575</xdr:rowOff>
    </xdr:to>
    <xdr:pic>
      <xdr:nvPicPr>
        <xdr:cNvPr id="25" name="Рисунок 24" descr="CP1-1"/>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14350" y="36423600"/>
          <a:ext cx="94257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45</xdr:row>
      <xdr:rowOff>57149</xdr:rowOff>
    </xdr:from>
    <xdr:to>
      <xdr:col>1</xdr:col>
      <xdr:colOff>1221767</xdr:colOff>
      <xdr:row>45</xdr:row>
      <xdr:rowOff>790574</xdr:rowOff>
    </xdr:to>
    <xdr:pic>
      <xdr:nvPicPr>
        <xdr:cNvPr id="26" name="Рисунок 25" descr="набор BLV"/>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00050" y="33899474"/>
          <a:ext cx="1097942"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46</xdr:row>
      <xdr:rowOff>66676</xdr:rowOff>
    </xdr:from>
    <xdr:to>
      <xdr:col>1</xdr:col>
      <xdr:colOff>1152400</xdr:colOff>
      <xdr:row>46</xdr:row>
      <xdr:rowOff>828676</xdr:rowOff>
    </xdr:to>
    <xdr:pic>
      <xdr:nvPicPr>
        <xdr:cNvPr id="27" name="Рисунок 26" descr="BL1-1"/>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28625" y="34747201"/>
          <a:ext cx="1000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133351</xdr:colOff>
      <xdr:row>69</xdr:row>
      <xdr:rowOff>47625</xdr:rowOff>
    </xdr:from>
    <xdr:to>
      <xdr:col>1</xdr:col>
      <xdr:colOff>1162051</xdr:colOff>
      <xdr:row>69</xdr:row>
      <xdr:rowOff>827379</xdr:rowOff>
    </xdr:to>
    <xdr:pic>
      <xdr:nvPicPr>
        <xdr:cNvPr id="28" name="Рисунок 27" descr="tea-front-1"/>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09576" y="54006750"/>
          <a:ext cx="1028700" cy="77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28</xdr:row>
      <xdr:rowOff>28576</xdr:rowOff>
    </xdr:from>
    <xdr:to>
      <xdr:col>1</xdr:col>
      <xdr:colOff>1238250</xdr:colOff>
      <xdr:row>28</xdr:row>
      <xdr:rowOff>783470</xdr:rowOff>
    </xdr:to>
    <xdr:pic>
      <xdr:nvPicPr>
        <xdr:cNvPr id="29" name="Рисунок 28" descr="IMG_0119"/>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81000" y="18783301"/>
          <a:ext cx="1133475" cy="75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43</xdr:row>
      <xdr:rowOff>66675</xdr:rowOff>
    </xdr:from>
    <xdr:to>
      <xdr:col>1</xdr:col>
      <xdr:colOff>1152525</xdr:colOff>
      <xdr:row>43</xdr:row>
      <xdr:rowOff>722033</xdr:rowOff>
    </xdr:to>
    <xdr:pic>
      <xdr:nvPicPr>
        <xdr:cNvPr id="30" name="Рисунок 29" descr="img_0705"/>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47675" y="32232600"/>
          <a:ext cx="981075" cy="655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61</xdr:row>
      <xdr:rowOff>38100</xdr:rowOff>
    </xdr:from>
    <xdr:to>
      <xdr:col>1</xdr:col>
      <xdr:colOff>1202831</xdr:colOff>
      <xdr:row>61</xdr:row>
      <xdr:rowOff>733425</xdr:rowOff>
    </xdr:to>
    <xdr:pic>
      <xdr:nvPicPr>
        <xdr:cNvPr id="31" name="Рисунок 30" descr="img_0734-1"/>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38150" y="47291625"/>
          <a:ext cx="104090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209549</xdr:colOff>
      <xdr:row>12</xdr:row>
      <xdr:rowOff>76200</xdr:rowOff>
    </xdr:from>
    <xdr:to>
      <xdr:col>1</xdr:col>
      <xdr:colOff>1150642</xdr:colOff>
      <xdr:row>12</xdr:row>
      <xdr:rowOff>704850</xdr:rowOff>
    </xdr:to>
    <xdr:pic>
      <xdr:nvPicPr>
        <xdr:cNvPr id="32" name="Рисунок 31" descr="Гель от геморроя"/>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5774" y="4581525"/>
          <a:ext cx="941093"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57</xdr:row>
      <xdr:rowOff>38101</xdr:rowOff>
    </xdr:from>
    <xdr:to>
      <xdr:col>1</xdr:col>
      <xdr:colOff>1209675</xdr:colOff>
      <xdr:row>57</xdr:row>
      <xdr:rowOff>766525</xdr:rowOff>
    </xdr:to>
    <xdr:pic>
      <xdr:nvPicPr>
        <xdr:cNvPr id="33" name="Рисунок 32" descr="Пластырь от геморроя Anti-hemorrhoids patch"/>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390525" y="43938826"/>
          <a:ext cx="1095375" cy="728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53</xdr:row>
      <xdr:rowOff>123825</xdr:rowOff>
    </xdr:from>
    <xdr:to>
      <xdr:col>1</xdr:col>
      <xdr:colOff>1114425</xdr:colOff>
      <xdr:row>53</xdr:row>
      <xdr:rowOff>751846</xdr:rowOff>
    </xdr:to>
    <xdr:pic>
      <xdr:nvPicPr>
        <xdr:cNvPr id="34" name="Рисунок 33" descr="Палочка Чка"/>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47675" y="40671750"/>
          <a:ext cx="942975" cy="628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76</xdr:row>
      <xdr:rowOff>47626</xdr:rowOff>
    </xdr:from>
    <xdr:to>
      <xdr:col>1</xdr:col>
      <xdr:colOff>1269690</xdr:colOff>
      <xdr:row>76</xdr:row>
      <xdr:rowOff>809626</xdr:rowOff>
    </xdr:to>
    <xdr:pic>
      <xdr:nvPicPr>
        <xdr:cNvPr id="35" name="Рисунок 34" descr="Прокладки Fu Shu Pad"/>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00050" y="59874151"/>
          <a:ext cx="114586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77</xdr:row>
      <xdr:rowOff>57150</xdr:rowOff>
    </xdr:from>
    <xdr:to>
      <xdr:col>1</xdr:col>
      <xdr:colOff>1209675</xdr:colOff>
      <xdr:row>77</xdr:row>
      <xdr:rowOff>767639</xdr:rowOff>
    </xdr:to>
    <xdr:pic>
      <xdr:nvPicPr>
        <xdr:cNvPr id="36" name="Рисунок 35" descr="IMG_0095"/>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19100" y="60721875"/>
          <a:ext cx="1066800" cy="710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17</xdr:row>
      <xdr:rowOff>66676</xdr:rowOff>
    </xdr:from>
    <xdr:to>
      <xdr:col>1</xdr:col>
      <xdr:colOff>1190625</xdr:colOff>
      <xdr:row>17</xdr:row>
      <xdr:rowOff>751790</xdr:rowOff>
    </xdr:to>
    <xdr:pic>
      <xdr:nvPicPr>
        <xdr:cNvPr id="37" name="Рисунок 36" descr="Прокладки Shuya"/>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38150" y="9601201"/>
          <a:ext cx="1028700" cy="685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49</xdr:row>
      <xdr:rowOff>64122</xdr:rowOff>
    </xdr:from>
    <xdr:to>
      <xdr:col>1</xdr:col>
      <xdr:colOff>1114425</xdr:colOff>
      <xdr:row>49</xdr:row>
      <xdr:rowOff>726719</xdr:rowOff>
    </xdr:to>
    <xdr:pic>
      <xdr:nvPicPr>
        <xdr:cNvPr id="38" name="Рисунок 37" descr="img_0092"/>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04825" y="37259247"/>
          <a:ext cx="885825" cy="662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58</xdr:row>
      <xdr:rowOff>57151</xdr:rowOff>
    </xdr:from>
    <xdr:to>
      <xdr:col>1</xdr:col>
      <xdr:colOff>1171575</xdr:colOff>
      <xdr:row>58</xdr:row>
      <xdr:rowOff>741237</xdr:rowOff>
    </xdr:to>
    <xdr:pic>
      <xdr:nvPicPr>
        <xdr:cNvPr id="39" name="Рисунок 38" descr="Пластырь для снижения веса"/>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19100" y="44796076"/>
          <a:ext cx="1028700" cy="684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80</xdr:row>
      <xdr:rowOff>57150</xdr:rowOff>
    </xdr:from>
    <xdr:to>
      <xdr:col>1</xdr:col>
      <xdr:colOff>1158274</xdr:colOff>
      <xdr:row>80</xdr:row>
      <xdr:rowOff>714375</xdr:rowOff>
    </xdr:to>
    <xdr:pic>
      <xdr:nvPicPr>
        <xdr:cNvPr id="40" name="Рисунок 39" descr="Slimmming-tea-1"/>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47675" y="63236475"/>
          <a:ext cx="98682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63</xdr:row>
      <xdr:rowOff>38101</xdr:rowOff>
    </xdr:from>
    <xdr:to>
      <xdr:col>1</xdr:col>
      <xdr:colOff>1260164</xdr:colOff>
      <xdr:row>63</xdr:row>
      <xdr:rowOff>800100</xdr:rowOff>
    </xdr:to>
    <xdr:pic>
      <xdr:nvPicPr>
        <xdr:cNvPr id="41" name="Рисунок 40" descr="Пластырь от мастопатии Breast Patch"/>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90525" y="48968026"/>
          <a:ext cx="1145864"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9</xdr:row>
      <xdr:rowOff>66675</xdr:rowOff>
    </xdr:from>
    <xdr:to>
      <xdr:col>1</xdr:col>
      <xdr:colOff>1207508</xdr:colOff>
      <xdr:row>9</xdr:row>
      <xdr:rowOff>790575</xdr:rowOff>
    </xdr:to>
    <xdr:pic>
      <xdr:nvPicPr>
        <xdr:cNvPr id="42" name="Рисунок 41" descr="img_0744-1"/>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00050" y="2057400"/>
          <a:ext cx="1083683"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14</xdr:row>
      <xdr:rowOff>57151</xdr:rowOff>
    </xdr:from>
    <xdr:to>
      <xdr:col>1</xdr:col>
      <xdr:colOff>1238250</xdr:colOff>
      <xdr:row>14</xdr:row>
      <xdr:rowOff>750685</xdr:rowOff>
    </xdr:to>
    <xdr:pic>
      <xdr:nvPicPr>
        <xdr:cNvPr id="43" name="Рисунок 42" descr="Tianranluh"/>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76250" y="6238876"/>
          <a:ext cx="1038225" cy="693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8</xdr:row>
      <xdr:rowOff>47625</xdr:rowOff>
    </xdr:from>
    <xdr:to>
      <xdr:col>1</xdr:col>
      <xdr:colOff>1193249</xdr:colOff>
      <xdr:row>8</xdr:row>
      <xdr:rowOff>762000</xdr:rowOff>
    </xdr:to>
    <xdr:pic>
      <xdr:nvPicPr>
        <xdr:cNvPr id="45" name="Рисунок 44" descr="QingGuo"/>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400050" y="1200150"/>
          <a:ext cx="1069424"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84</xdr:row>
      <xdr:rowOff>57151</xdr:rowOff>
    </xdr:from>
    <xdr:to>
      <xdr:col>1</xdr:col>
      <xdr:colOff>1209675</xdr:colOff>
      <xdr:row>84</xdr:row>
      <xdr:rowOff>786671</xdr:rowOff>
    </xdr:to>
    <xdr:pic>
      <xdr:nvPicPr>
        <xdr:cNvPr id="47" name="Рисунок 46" descr="HairGrow"/>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90525" y="66589276"/>
          <a:ext cx="1095375" cy="729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51</xdr:row>
      <xdr:rowOff>47625</xdr:rowOff>
    </xdr:from>
    <xdr:to>
      <xdr:col>1</xdr:col>
      <xdr:colOff>1180667</xdr:colOff>
      <xdr:row>51</xdr:row>
      <xdr:rowOff>771525</xdr:rowOff>
    </xdr:to>
    <xdr:pic>
      <xdr:nvPicPr>
        <xdr:cNvPr id="48" name="Рисунок 47" descr="Lenie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428625" y="38919150"/>
          <a:ext cx="102826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7</xdr:row>
      <xdr:rowOff>28576</xdr:rowOff>
    </xdr:from>
    <xdr:to>
      <xdr:col>1</xdr:col>
      <xdr:colOff>1247775</xdr:colOff>
      <xdr:row>7</xdr:row>
      <xdr:rowOff>818218</xdr:rowOff>
    </xdr:to>
    <xdr:pic>
      <xdr:nvPicPr>
        <xdr:cNvPr id="49" name="Рисунок 48" descr="NoseSpray"/>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52425" y="342901"/>
          <a:ext cx="1171575" cy="789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31</xdr:row>
      <xdr:rowOff>85725</xdr:rowOff>
    </xdr:from>
    <xdr:to>
      <xdr:col>1</xdr:col>
      <xdr:colOff>1220230</xdr:colOff>
      <xdr:row>31</xdr:row>
      <xdr:rowOff>771525</xdr:rowOff>
    </xdr:to>
    <xdr:pic>
      <xdr:nvPicPr>
        <xdr:cNvPr id="50" name="Рисунок 49" descr="https://healthymama.ru/wp-content/uploads/2017/06/UroAndMalePad.jpg"/>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66725" y="21355050"/>
          <a:ext cx="102973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29</xdr:row>
      <xdr:rowOff>28575</xdr:rowOff>
    </xdr:from>
    <xdr:to>
      <xdr:col>1</xdr:col>
      <xdr:colOff>1238250</xdr:colOff>
      <xdr:row>29</xdr:row>
      <xdr:rowOff>752828</xdr:rowOff>
    </xdr:to>
    <xdr:pic>
      <xdr:nvPicPr>
        <xdr:cNvPr id="51" name="Рисунок 50" descr="https://healthymama.ru/wp-content/uploads/2017/01/IMG_0116-1024x683.jpg"/>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28625" y="19621500"/>
          <a:ext cx="1085850" cy="724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104776</xdr:colOff>
      <xdr:row>27</xdr:row>
      <xdr:rowOff>19051</xdr:rowOff>
    </xdr:from>
    <xdr:to>
      <xdr:col>1</xdr:col>
      <xdr:colOff>1247776</xdr:colOff>
      <xdr:row>27</xdr:row>
      <xdr:rowOff>780289</xdr:rowOff>
    </xdr:to>
    <xdr:pic>
      <xdr:nvPicPr>
        <xdr:cNvPr id="52" name="Рисунок 51" descr="https://healthymama.ru/wp-content/uploads/2017/06/ScorpionAndSpray.jpg"/>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381001" y="17935576"/>
          <a:ext cx="1143000" cy="761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25</xdr:row>
      <xdr:rowOff>28576</xdr:rowOff>
    </xdr:from>
    <xdr:to>
      <xdr:col>1</xdr:col>
      <xdr:colOff>1209675</xdr:colOff>
      <xdr:row>25</xdr:row>
      <xdr:rowOff>770783</xdr:rowOff>
    </xdr:to>
    <xdr:pic>
      <xdr:nvPicPr>
        <xdr:cNvPr id="53" name="Рисунок 52" descr="https://healthymama.ru/wp-content/uploads/2017/06/ZBPainAndSpray.jpg"/>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71475" y="16268701"/>
          <a:ext cx="1114425" cy="742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162154</xdr:colOff>
      <xdr:row>26</xdr:row>
      <xdr:rowOff>47624</xdr:rowOff>
    </xdr:from>
    <xdr:to>
      <xdr:col>1</xdr:col>
      <xdr:colOff>1291996</xdr:colOff>
      <xdr:row>26</xdr:row>
      <xdr:rowOff>800099</xdr:rowOff>
    </xdr:to>
    <xdr:pic>
      <xdr:nvPicPr>
        <xdr:cNvPr id="54" name="Рисунок 53" descr="https://healthymama.ru/wp-content/uploads/2017/06/MIAOComplex.jpg"/>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438379" y="17125949"/>
          <a:ext cx="1129842"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23</xdr:row>
      <xdr:rowOff>57149</xdr:rowOff>
    </xdr:from>
    <xdr:to>
      <xdr:col>1</xdr:col>
      <xdr:colOff>1215510</xdr:colOff>
      <xdr:row>23</xdr:row>
      <xdr:rowOff>771524</xdr:rowOff>
    </xdr:to>
    <xdr:pic>
      <xdr:nvPicPr>
        <xdr:cNvPr id="55" name="Рисунок 54" descr="https://healthymama.ru/wp-content/uploads/2017/06/SlimmingComplex-1.jpg"/>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419100" y="14620874"/>
          <a:ext cx="107263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64</xdr:row>
      <xdr:rowOff>28575</xdr:rowOff>
    </xdr:from>
    <xdr:to>
      <xdr:col>1</xdr:col>
      <xdr:colOff>1266825</xdr:colOff>
      <xdr:row>64</xdr:row>
      <xdr:rowOff>759557</xdr:rowOff>
    </xdr:to>
    <xdr:pic>
      <xdr:nvPicPr>
        <xdr:cNvPr id="56" name="Рисунок 55" descr="https://healthymama.ru/wp-content/uploads/2017/06/HeelPain1.jpg"/>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447675" y="49796700"/>
          <a:ext cx="1095375" cy="73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94077</xdr:colOff>
      <xdr:row>85</xdr:row>
      <xdr:rowOff>38100</xdr:rowOff>
    </xdr:from>
    <xdr:to>
      <xdr:col>1</xdr:col>
      <xdr:colOff>1181100</xdr:colOff>
      <xdr:row>85</xdr:row>
      <xdr:rowOff>763508</xdr:rowOff>
    </xdr:to>
    <xdr:pic>
      <xdr:nvPicPr>
        <xdr:cNvPr id="57" name="Рисунок 56" descr="https://healthymama.ru/wp-content/uploads/2017/06/GastroPlaster.jpg"/>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370302" y="67408425"/>
          <a:ext cx="1087023" cy="725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61784</xdr:colOff>
      <xdr:row>87</xdr:row>
      <xdr:rowOff>85725</xdr:rowOff>
    </xdr:from>
    <xdr:to>
      <xdr:col>1</xdr:col>
      <xdr:colOff>1105815</xdr:colOff>
      <xdr:row>87</xdr:row>
      <xdr:rowOff>781050</xdr:rowOff>
    </xdr:to>
    <xdr:pic>
      <xdr:nvPicPr>
        <xdr:cNvPr id="59" name="Рисунок 58" descr="https://healthymama.ru/wp-content/uploads/2017/06/FootBath.jpg"/>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38009" y="69132450"/>
          <a:ext cx="1044031"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156547</xdr:colOff>
      <xdr:row>52</xdr:row>
      <xdr:rowOff>66675</xdr:rowOff>
    </xdr:from>
    <xdr:to>
      <xdr:col>1</xdr:col>
      <xdr:colOff>1243484</xdr:colOff>
      <xdr:row>52</xdr:row>
      <xdr:rowOff>790575</xdr:rowOff>
    </xdr:to>
    <xdr:pic>
      <xdr:nvPicPr>
        <xdr:cNvPr id="60" name="Рисунок 59" descr="https://healthymama.ru/wp-content/uploads/2017/04/OrtoSpray2.jpg"/>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432772" y="39776400"/>
          <a:ext cx="108693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143018</xdr:colOff>
      <xdr:row>11</xdr:row>
      <xdr:rowOff>57150</xdr:rowOff>
    </xdr:from>
    <xdr:to>
      <xdr:col>1</xdr:col>
      <xdr:colOff>1209675</xdr:colOff>
      <xdr:row>11</xdr:row>
      <xdr:rowOff>767544</xdr:rowOff>
    </xdr:to>
    <xdr:pic>
      <xdr:nvPicPr>
        <xdr:cNvPr id="61" name="Рисунок 60" descr="https://healthymama.ru/wp-content/uploads/2017/06/YUYNMEI1.jpg"/>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419243" y="3724275"/>
          <a:ext cx="1066657" cy="710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151398</xdr:colOff>
      <xdr:row>18</xdr:row>
      <xdr:rowOff>76200</xdr:rowOff>
    </xdr:from>
    <xdr:to>
      <xdr:col>1</xdr:col>
      <xdr:colOff>1152524</xdr:colOff>
      <xdr:row>18</xdr:row>
      <xdr:rowOff>742950</xdr:rowOff>
    </xdr:to>
    <xdr:pic>
      <xdr:nvPicPr>
        <xdr:cNvPr id="62" name="Рисунок 61" descr="https://healthymama.ru/wp-content/uploads/2017/06/ShuyaPanty1.jpg"/>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427623" y="10448925"/>
          <a:ext cx="1001126"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127573</xdr:colOff>
      <xdr:row>56</xdr:row>
      <xdr:rowOff>57149</xdr:rowOff>
    </xdr:from>
    <xdr:to>
      <xdr:col>1</xdr:col>
      <xdr:colOff>1247775</xdr:colOff>
      <xdr:row>56</xdr:row>
      <xdr:rowOff>803204</xdr:rowOff>
    </xdr:to>
    <xdr:pic>
      <xdr:nvPicPr>
        <xdr:cNvPr id="63" name="Рисунок 62" descr="https://healthymama.ru/wp-content/uploads/2017/06/Mao4.jpg"/>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403798" y="43119674"/>
          <a:ext cx="1120202" cy="746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104774</xdr:colOff>
      <xdr:row>75</xdr:row>
      <xdr:rowOff>76828</xdr:rowOff>
    </xdr:from>
    <xdr:to>
      <xdr:col>1</xdr:col>
      <xdr:colOff>1162165</xdr:colOff>
      <xdr:row>75</xdr:row>
      <xdr:rowOff>781050</xdr:rowOff>
    </xdr:to>
    <xdr:pic>
      <xdr:nvPicPr>
        <xdr:cNvPr id="64" name="Рисунок 63" descr="https://healthymama.ru/wp-content/uploads/2017/06/MalePad1.jpg"/>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80999" y="59065153"/>
          <a:ext cx="1057391" cy="704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21</xdr:row>
      <xdr:rowOff>40910</xdr:rowOff>
    </xdr:from>
    <xdr:to>
      <xdr:col>1</xdr:col>
      <xdr:colOff>1266824</xdr:colOff>
      <xdr:row>21</xdr:row>
      <xdr:rowOff>790575</xdr:rowOff>
    </xdr:to>
    <xdr:pic>
      <xdr:nvPicPr>
        <xdr:cNvPr id="65" name="Рисунок 64" descr="https://healthymama.ru/wp-content/uploads/2017/01/IMG_0111-1024x683.jpg"/>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419100" y="12928235"/>
          <a:ext cx="1123949" cy="74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167141</xdr:colOff>
      <xdr:row>22</xdr:row>
      <xdr:rowOff>66674</xdr:rowOff>
    </xdr:from>
    <xdr:to>
      <xdr:col>1</xdr:col>
      <xdr:colOff>1209621</xdr:colOff>
      <xdr:row>22</xdr:row>
      <xdr:rowOff>762000</xdr:rowOff>
    </xdr:to>
    <xdr:pic>
      <xdr:nvPicPr>
        <xdr:cNvPr id="66" name="Рисунок 65" descr="https://healthymama.ru/wp-content/uploads/2017/01/IMG_0110-1024x683.jpg"/>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443366" y="13792199"/>
          <a:ext cx="1042480" cy="695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242860</xdr:colOff>
      <xdr:row>40</xdr:row>
      <xdr:rowOff>57149</xdr:rowOff>
    </xdr:from>
    <xdr:to>
      <xdr:col>1</xdr:col>
      <xdr:colOff>1326595</xdr:colOff>
      <xdr:row>40</xdr:row>
      <xdr:rowOff>781050</xdr:rowOff>
    </xdr:to>
    <xdr:pic>
      <xdr:nvPicPr>
        <xdr:cNvPr id="68" name="Рисунок 67" descr="https://healthymama.ru/wp-content/uploads/2017/04/-%D0%BA%D1%80%D0%B0%D1%81%D0%BD%D1%8B%D0%B9-e1491802764191-1024x684.jpg"/>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519085" y="29708474"/>
          <a:ext cx="1083735" cy="723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85724</xdr:colOff>
      <xdr:row>70</xdr:row>
      <xdr:rowOff>47625</xdr:rowOff>
    </xdr:from>
    <xdr:to>
      <xdr:col>1</xdr:col>
      <xdr:colOff>1261893</xdr:colOff>
      <xdr:row>70</xdr:row>
      <xdr:rowOff>828675</xdr:rowOff>
    </xdr:to>
    <xdr:pic>
      <xdr:nvPicPr>
        <xdr:cNvPr id="69" name="Рисунок 68" descr="https://healthymama.ru/wp-content/uploads/2016/03/beautiful_life-2-e1465884907421.jpg"/>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61949" y="54844950"/>
          <a:ext cx="1176169"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71</xdr:row>
      <xdr:rowOff>28575</xdr:rowOff>
    </xdr:from>
    <xdr:to>
      <xdr:col>1</xdr:col>
      <xdr:colOff>1295400</xdr:colOff>
      <xdr:row>71</xdr:row>
      <xdr:rowOff>803913</xdr:rowOff>
    </xdr:to>
    <xdr:pic>
      <xdr:nvPicPr>
        <xdr:cNvPr id="70" name="Рисунок 69" descr="https://healthymama.ru/wp-content/uploads/2016/06/clean_point-1-e1465884999786.jpg"/>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400050" y="55664100"/>
          <a:ext cx="1171575" cy="775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10</xdr:row>
      <xdr:rowOff>38100</xdr:rowOff>
    </xdr:from>
    <xdr:to>
      <xdr:col>1</xdr:col>
      <xdr:colOff>1047750</xdr:colOff>
      <xdr:row>10</xdr:row>
      <xdr:rowOff>809625</xdr:rowOff>
    </xdr:to>
    <xdr:pic>
      <xdr:nvPicPr>
        <xdr:cNvPr id="71" name="Рисунок 70" descr="https://sun9-1.userapi.com/c540103/v540103719/6e2ad/h9mC-HzVTe4.jpg"/>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52450" y="2867025"/>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15</xdr:row>
      <xdr:rowOff>114300</xdr:rowOff>
    </xdr:from>
    <xdr:to>
      <xdr:col>1</xdr:col>
      <xdr:colOff>1190625</xdr:colOff>
      <xdr:row>15</xdr:row>
      <xdr:rowOff>742950</xdr:rowOff>
    </xdr:to>
    <xdr:pic>
      <xdr:nvPicPr>
        <xdr:cNvPr id="72" name="Рисунок 71" descr="\\LS-WVL9E8\share\HM Work\!!!печать\IMG_4862.JPG"/>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504825" y="7134225"/>
          <a:ext cx="962025" cy="628650"/>
        </a:xfrm>
        <a:prstGeom prst="rect">
          <a:avLst/>
        </a:prstGeom>
        <a:noFill/>
        <a:ln>
          <a:noFill/>
        </a:ln>
      </xdr:spPr>
    </xdr:pic>
    <xdr:clientData/>
  </xdr:twoCellAnchor>
  <xdr:twoCellAnchor editAs="oneCell">
    <xdr:from>
      <xdr:col>1</xdr:col>
      <xdr:colOff>266701</xdr:colOff>
      <xdr:row>19</xdr:row>
      <xdr:rowOff>76201</xdr:rowOff>
    </xdr:from>
    <xdr:to>
      <xdr:col>1</xdr:col>
      <xdr:colOff>1123950</xdr:colOff>
      <xdr:row>19</xdr:row>
      <xdr:rowOff>806226</xdr:rowOff>
    </xdr:to>
    <xdr:pic>
      <xdr:nvPicPr>
        <xdr:cNvPr id="74" name="Рисунок 73" descr="https://med-explorer.ru/wp-content/uploads/2016/01/%D0%9F%D0%BB%D0%B0%D1%81%D1%82%D1%8B%D1%80%D1%8C-%D0%B4%D0%BB%D1%8F-%D0%BB%D0%B5%D1%87%D0%B5%D0%BD%D0%B8%D1%8F-%D0%BF%D1%8F%D1%82%D0%BE%D1%87%D0%BD%D0%BE%D0%B9-%D1%88%D0%BF%D0%BE%D1%80%D1%8B-1.jpg"/>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542926" y="11287126"/>
          <a:ext cx="857249" cy="73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55</xdr:row>
      <xdr:rowOff>76200</xdr:rowOff>
    </xdr:from>
    <xdr:to>
      <xdr:col>1</xdr:col>
      <xdr:colOff>1266825</xdr:colOff>
      <xdr:row>55</xdr:row>
      <xdr:rowOff>651700</xdr:rowOff>
    </xdr:to>
    <xdr:pic>
      <xdr:nvPicPr>
        <xdr:cNvPr id="76" name="Рисунок 75" descr="https://images.ru.prom.st/219700589_w200_h200_wgfkjxrfm.jpg"/>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57200" y="42300525"/>
          <a:ext cx="1085850" cy="57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54</xdr:row>
      <xdr:rowOff>19045</xdr:rowOff>
    </xdr:from>
    <xdr:to>
      <xdr:col>1</xdr:col>
      <xdr:colOff>1066804</xdr:colOff>
      <xdr:row>54</xdr:row>
      <xdr:rowOff>800099</xdr:rowOff>
    </xdr:to>
    <xdr:pic>
      <xdr:nvPicPr>
        <xdr:cNvPr id="77" name="Рисунок 76" descr="http://blesk-shik-krasota.ru/wp-content/uploads/2017/10/palochka-dlya-suzheniya-vlagalishha-chka-doyan.jpg"/>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rot="16200000">
          <a:off x="561975" y="41405170"/>
          <a:ext cx="781054" cy="781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314325</xdr:colOff>
      <xdr:row>68</xdr:row>
      <xdr:rowOff>53325</xdr:rowOff>
    </xdr:from>
    <xdr:to>
      <xdr:col>1</xdr:col>
      <xdr:colOff>962024</xdr:colOff>
      <xdr:row>68</xdr:row>
      <xdr:rowOff>808368</xdr:rowOff>
    </xdr:to>
    <xdr:pic>
      <xdr:nvPicPr>
        <xdr:cNvPr id="78" name="Рисунок 77"/>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rot="10800000" flipV="1">
          <a:off x="590550" y="53174250"/>
          <a:ext cx="647699" cy="755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79</xdr:row>
      <xdr:rowOff>28575</xdr:rowOff>
    </xdr:from>
    <xdr:to>
      <xdr:col>1</xdr:col>
      <xdr:colOff>952500</xdr:colOff>
      <xdr:row>79</xdr:row>
      <xdr:rowOff>799446</xdr:rowOff>
    </xdr:to>
    <xdr:pic>
      <xdr:nvPicPr>
        <xdr:cNvPr id="79" name="Рисунок 78"/>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638175" y="62369700"/>
          <a:ext cx="590550" cy="770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314325</xdr:colOff>
      <xdr:row>78</xdr:row>
      <xdr:rowOff>28435</xdr:rowOff>
    </xdr:from>
    <xdr:to>
      <xdr:col>1</xdr:col>
      <xdr:colOff>914400</xdr:colOff>
      <xdr:row>78</xdr:row>
      <xdr:rowOff>790574</xdr:rowOff>
    </xdr:to>
    <xdr:pic>
      <xdr:nvPicPr>
        <xdr:cNvPr id="80" name="Рисунок 79"/>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590550" y="61531360"/>
          <a:ext cx="600075" cy="762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295276</xdr:colOff>
      <xdr:row>83</xdr:row>
      <xdr:rowOff>47626</xdr:rowOff>
    </xdr:from>
    <xdr:to>
      <xdr:col>1</xdr:col>
      <xdr:colOff>1047750</xdr:colOff>
      <xdr:row>83</xdr:row>
      <xdr:rowOff>800100</xdr:rowOff>
    </xdr:to>
    <xdr:pic>
      <xdr:nvPicPr>
        <xdr:cNvPr id="82" name="Рисунок 81" descr="http://dashopping.ru/11908-1-large_default/%D0%91%D0%BE%D0%B4%D1%80%D1%8F%D1%89%D0%B8%D0%B9-%D0%BF%D0%BE%D1%87%D0%B5%D0%BA-%D1%87%D0%B0%D0%B9-%D1%8D%D0%BD%D0%B5%D1%80%D0%B3%D0%B8%D0%B8-%D1%82%D0%BE%D0%BD%D0%B8%D0%B7%D0%B8%D1%80%D1%83%D1%8E%D1%89%D0%B8%D0%B9-%D1%87%D0%B0%D0%B9-%D0%BF%D0%BE%D1%87%D0%BA%D0%B8-%D1%82%D0%BE%D0%BD%D0%B8%D0%B7%D0%B8%D1%80%D1%83%D1%8E%D1%89%D0%B8%D0%B9-%D0%BF%D0%BE%D1%87%D0%B5%D0%BA-%D0%B7%D0%B4%D0%BE%D1%80%D0%BE%D0%B2%D1%8C%D1%8F-%D0%BD%D0%B0%D1%82%D1%83%D1%80%D0%B0%D0%BB%D1%8C%D0%BD%D1%8B%D0%B9.jpg"/>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71501" y="65741551"/>
          <a:ext cx="752474" cy="752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82</xdr:row>
      <xdr:rowOff>38100</xdr:rowOff>
    </xdr:from>
    <xdr:to>
      <xdr:col>1</xdr:col>
      <xdr:colOff>1038224</xdr:colOff>
      <xdr:row>82</xdr:row>
      <xdr:rowOff>819149</xdr:rowOff>
    </xdr:to>
    <xdr:pic>
      <xdr:nvPicPr>
        <xdr:cNvPr id="83" name="Рисунок 82" descr="http://ecokupol.ru/1871-2034-thickbox/lechebnyj-chaj-dlja-ochistki-pochek-herbal-kidney-cleaning-tea-20p.jpg"/>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533400" y="64893825"/>
          <a:ext cx="781049" cy="781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225609</xdr:colOff>
      <xdr:row>42</xdr:row>
      <xdr:rowOff>19050</xdr:rowOff>
    </xdr:from>
    <xdr:to>
      <xdr:col>1</xdr:col>
      <xdr:colOff>1162050</xdr:colOff>
      <xdr:row>42</xdr:row>
      <xdr:rowOff>725166</xdr:rowOff>
    </xdr:to>
    <xdr:pic>
      <xdr:nvPicPr>
        <xdr:cNvPr id="84" name="Рисунок 83"/>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501834" y="32594550"/>
          <a:ext cx="936441" cy="706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150568</xdr:colOff>
      <xdr:row>35</xdr:row>
      <xdr:rowOff>47625</xdr:rowOff>
    </xdr:from>
    <xdr:to>
      <xdr:col>1</xdr:col>
      <xdr:colOff>1237505</xdr:colOff>
      <xdr:row>35</xdr:row>
      <xdr:rowOff>771525</xdr:rowOff>
    </xdr:to>
    <xdr:pic>
      <xdr:nvPicPr>
        <xdr:cNvPr id="85" name="Рисунок 84" descr="https://healthymama.ru/wp-content/uploads/2017/11/%D0%9A%D1%80%D0%B5%D0%BC-%D0%BE%D1%82-%D0%B3%D1%80%D0%B8%D0%B1%D0%BA%D0%B0.jpg"/>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426793" y="25917525"/>
          <a:ext cx="108693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142445</xdr:colOff>
      <xdr:row>44</xdr:row>
      <xdr:rowOff>47624</xdr:rowOff>
    </xdr:from>
    <xdr:to>
      <xdr:col>1</xdr:col>
      <xdr:colOff>1304924</xdr:colOff>
      <xdr:row>44</xdr:row>
      <xdr:rowOff>821835</xdr:rowOff>
    </xdr:to>
    <xdr:pic>
      <xdr:nvPicPr>
        <xdr:cNvPr id="86" name="Рисунок 85" descr="https://healthymama.ru/wp-content/uploads/2017/11/7.jpg"/>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418670" y="33461324"/>
          <a:ext cx="1162479" cy="774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100854</xdr:colOff>
      <xdr:row>86</xdr:row>
      <xdr:rowOff>0</xdr:rowOff>
    </xdr:from>
    <xdr:to>
      <xdr:col>1</xdr:col>
      <xdr:colOff>1201414</xdr:colOff>
      <xdr:row>86</xdr:row>
      <xdr:rowOff>750795</xdr:rowOff>
    </xdr:to>
    <xdr:pic>
      <xdr:nvPicPr>
        <xdr:cNvPr id="81" name="Рисунок 80" descr="https://healthymama.ru/wp-content/uploads/2018/09/%D1%81%D0%BB%D0%BE%D0%B6%D0%BD%D1%8B%D0%B9.jpeg"/>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381001" y="68826529"/>
          <a:ext cx="1100560" cy="750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168090</xdr:colOff>
      <xdr:row>89</xdr:row>
      <xdr:rowOff>44821</xdr:rowOff>
    </xdr:from>
    <xdr:to>
      <xdr:col>1</xdr:col>
      <xdr:colOff>1221441</xdr:colOff>
      <xdr:row>89</xdr:row>
      <xdr:rowOff>765770</xdr:rowOff>
    </xdr:to>
    <xdr:pic>
      <xdr:nvPicPr>
        <xdr:cNvPr id="87" name="Рисунок 86" descr="https://healthymama.ru/wp-content/uploads/2018/09/Untitled-1.jpg"/>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448237" y="71392674"/>
          <a:ext cx="1053351" cy="72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268941</xdr:colOff>
      <xdr:row>91</xdr:row>
      <xdr:rowOff>78442</xdr:rowOff>
    </xdr:from>
    <xdr:to>
      <xdr:col>1</xdr:col>
      <xdr:colOff>1232647</xdr:colOff>
      <xdr:row>91</xdr:row>
      <xdr:rowOff>736899</xdr:rowOff>
    </xdr:to>
    <xdr:pic>
      <xdr:nvPicPr>
        <xdr:cNvPr id="90" name="Рисунок 89" descr="https://healthymama.ru/wp-content/uploads/2018/09/Bee-placenta.jpg"/>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549088" y="73107177"/>
          <a:ext cx="963706" cy="658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246399</xdr:colOff>
      <xdr:row>92</xdr:row>
      <xdr:rowOff>44824</xdr:rowOff>
    </xdr:from>
    <xdr:to>
      <xdr:col>1</xdr:col>
      <xdr:colOff>1299882</xdr:colOff>
      <xdr:row>92</xdr:row>
      <xdr:rowOff>765491</xdr:rowOff>
    </xdr:to>
    <xdr:pic>
      <xdr:nvPicPr>
        <xdr:cNvPr id="91" name="Рисунок 90" descr="https://healthymama.ru/wp-content/uploads/2018/09/%D0%9A%D0%B0%D0%BD%D0%B3%D1%81%D0%B8%D0%BD.jpg"/>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526546" y="73914000"/>
          <a:ext cx="1053483" cy="720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96210</xdr:colOff>
      <xdr:row>93</xdr:row>
      <xdr:rowOff>123264</xdr:rowOff>
    </xdr:from>
    <xdr:to>
      <xdr:col>1</xdr:col>
      <xdr:colOff>1053353</xdr:colOff>
      <xdr:row>93</xdr:row>
      <xdr:rowOff>778449</xdr:rowOff>
    </xdr:to>
    <xdr:pic>
      <xdr:nvPicPr>
        <xdr:cNvPr id="93" name="Рисунок 92" descr="https://healthymama.ru/wp-content/uploads/2018/09/%D0%A7%D0%B0%D0%B9-%D0%B4%D0%BB%D1%8F-%D0%BE%D1%87%D0%B8%D1%89%D0%B5%D0%BD%D0%B8%D1%8F-%D0%BF%D0%B5%D1%87%D0%B5%D0%BD%D0%B8-Liver-health-tea-1.jpg"/>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376357" y="73992440"/>
          <a:ext cx="957143" cy="655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125132</xdr:colOff>
      <xdr:row>94</xdr:row>
      <xdr:rowOff>56029</xdr:rowOff>
    </xdr:from>
    <xdr:to>
      <xdr:col>1</xdr:col>
      <xdr:colOff>1143000</xdr:colOff>
      <xdr:row>94</xdr:row>
      <xdr:rowOff>753192</xdr:rowOff>
    </xdr:to>
    <xdr:pic>
      <xdr:nvPicPr>
        <xdr:cNvPr id="94" name="Рисунок 93" descr="https://healthymama.ru/wp-content/uploads/2018/09/%D0%A3%D1%80%D0%BE%D0%BB%D0%BE%D0%B3%D0%B8%D1%87%D0%B5%D1%81%D0%BA%D0%B8%D0%B9-%D1%87%D0%B0%D0%B9-%D0%B4%D0%BB%D1%8F-%D0%BC%D0%BE%D1%87%D0%B5%D0%BF%D0%BE%D0%BB%D0%BE%D0%B2%D0%BE%D0%B9-%D1%81%D0%B8%D1%81%D1%82%D0%B5%D0%BC%D1%8B-Male-sexual-vitality-tea-1-1.jpg"/>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405279" y="74765647"/>
          <a:ext cx="1017868" cy="697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224557</xdr:colOff>
      <xdr:row>90</xdr:row>
      <xdr:rowOff>67235</xdr:rowOff>
    </xdr:from>
    <xdr:to>
      <xdr:col>1</xdr:col>
      <xdr:colOff>1232649</xdr:colOff>
      <xdr:row>90</xdr:row>
      <xdr:rowOff>754846</xdr:rowOff>
    </xdr:to>
    <xdr:pic>
      <xdr:nvPicPr>
        <xdr:cNvPr id="95" name="Рисунок 94" descr="https://healthymama.ru/wp-content/uploads/2018/09/3-ganoderma-lucidum-s-les-1.jpg"/>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504704" y="72255529"/>
          <a:ext cx="1008092" cy="687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201704</xdr:colOff>
      <xdr:row>88</xdr:row>
      <xdr:rowOff>75411</xdr:rowOff>
    </xdr:from>
    <xdr:to>
      <xdr:col>1</xdr:col>
      <xdr:colOff>1237421</xdr:colOff>
      <xdr:row>88</xdr:row>
      <xdr:rowOff>784413</xdr:rowOff>
    </xdr:to>
    <xdr:pic>
      <xdr:nvPicPr>
        <xdr:cNvPr id="96" name="Рисунок 95" descr="https://healthymama.ru/wp-content/uploads/2018/09/SensaTone.jpg"/>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481851" y="70582823"/>
          <a:ext cx="1035717" cy="709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358588</xdr:colOff>
      <xdr:row>95</xdr:row>
      <xdr:rowOff>57997</xdr:rowOff>
    </xdr:from>
    <xdr:to>
      <xdr:col>1</xdr:col>
      <xdr:colOff>1191211</xdr:colOff>
      <xdr:row>95</xdr:row>
      <xdr:rowOff>627529</xdr:rowOff>
    </xdr:to>
    <xdr:pic>
      <xdr:nvPicPr>
        <xdr:cNvPr id="97" name="Рисунок 96" descr="https://healthymama.ru/wp-content/uploads/2018/09/%D0%A1%D0%B0%D0%BD%D1%8C-%D0%92%D1%8D%D0%B9-%D1%87%D0%B0%D0%B9.jpg"/>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638735" y="76448497"/>
          <a:ext cx="832623" cy="569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44824</xdr:colOff>
      <xdr:row>110</xdr:row>
      <xdr:rowOff>123265</xdr:rowOff>
    </xdr:from>
    <xdr:to>
      <xdr:col>1</xdr:col>
      <xdr:colOff>1123884</xdr:colOff>
      <xdr:row>110</xdr:row>
      <xdr:rowOff>840441</xdr:rowOff>
    </xdr:to>
    <xdr:pic>
      <xdr:nvPicPr>
        <xdr:cNvPr id="2" name="Рисунок 1" descr="ÑÐ¿ÑÐµÐ¹"/>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42" y="61957324"/>
          <a:ext cx="1079060" cy="71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44824</xdr:colOff>
      <xdr:row>112</xdr:row>
      <xdr:rowOff>89647</xdr:rowOff>
    </xdr:from>
    <xdr:to>
      <xdr:col>1</xdr:col>
      <xdr:colOff>1124457</xdr:colOff>
      <xdr:row>112</xdr:row>
      <xdr:rowOff>806824</xdr:rowOff>
    </xdr:to>
    <xdr:pic>
      <xdr:nvPicPr>
        <xdr:cNvPr id="3" name="Рисунок 2" desc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9942" y="63806294"/>
          <a:ext cx="1079633" cy="717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67235</xdr:colOff>
      <xdr:row>111</xdr:row>
      <xdr:rowOff>112059</xdr:rowOff>
    </xdr:from>
    <xdr:to>
      <xdr:col>1</xdr:col>
      <xdr:colOff>1164318</xdr:colOff>
      <xdr:row>111</xdr:row>
      <xdr:rowOff>840441</xdr:rowOff>
    </xdr:to>
    <xdr:pic>
      <xdr:nvPicPr>
        <xdr:cNvPr id="4" name="Рисунок 3" desc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2353" y="62887412"/>
          <a:ext cx="1097083" cy="72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78442</xdr:colOff>
      <xdr:row>113</xdr:row>
      <xdr:rowOff>112059</xdr:rowOff>
    </xdr:from>
    <xdr:to>
      <xdr:col>1</xdr:col>
      <xdr:colOff>1123782</xdr:colOff>
      <xdr:row>113</xdr:row>
      <xdr:rowOff>806824</xdr:rowOff>
    </xdr:to>
    <xdr:pic>
      <xdr:nvPicPr>
        <xdr:cNvPr id="5" name="Рисунок 4" desc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3560" y="64770000"/>
          <a:ext cx="1045340" cy="69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44825</xdr:colOff>
      <xdr:row>22</xdr:row>
      <xdr:rowOff>78441</xdr:rowOff>
    </xdr:from>
    <xdr:to>
      <xdr:col>1</xdr:col>
      <xdr:colOff>1195578</xdr:colOff>
      <xdr:row>22</xdr:row>
      <xdr:rowOff>851647</xdr:rowOff>
    </xdr:to>
    <xdr:pic>
      <xdr:nvPicPr>
        <xdr:cNvPr id="6" name="Рисунок 5" descr="Ð³Ð¾Ð»ÑÐ±ÑÐµ Ð±Ð»ÐµÑÑÐºÐ¸ ÑÐ°ÑÐ¸Ðº"/>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9943" y="15789088"/>
          <a:ext cx="1150753" cy="773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33618</xdr:colOff>
      <xdr:row>39</xdr:row>
      <xdr:rowOff>56029</xdr:rowOff>
    </xdr:from>
    <xdr:to>
      <xdr:col>1</xdr:col>
      <xdr:colOff>1184371</xdr:colOff>
      <xdr:row>39</xdr:row>
      <xdr:rowOff>829235</xdr:rowOff>
    </xdr:to>
    <xdr:pic>
      <xdr:nvPicPr>
        <xdr:cNvPr id="7" name="Рисунок 6" descr="Ð³Ð¾Ð»ÑÐ±ÑÐµ Ð±Ð»ÐµÑÑÐºÐ¸ ÑÐ°ÑÐ¸Ðº"/>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8736" y="31768676"/>
          <a:ext cx="1150753" cy="773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22413</xdr:colOff>
      <xdr:row>23</xdr:row>
      <xdr:rowOff>67236</xdr:rowOff>
    </xdr:from>
    <xdr:to>
      <xdr:col>1</xdr:col>
      <xdr:colOff>1173165</xdr:colOff>
      <xdr:row>23</xdr:row>
      <xdr:rowOff>840442</xdr:rowOff>
    </xdr:to>
    <xdr:pic>
      <xdr:nvPicPr>
        <xdr:cNvPr id="8" name="Рисунок 7" descr="Ð³Ð¾Ð»ÑÐ±ÑÐµ Ð±Ð»ÐµÑÑÐºÐ¸ ÐºÐ¾Ð»ÑÑÐ¾"/>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7531" y="16719177"/>
          <a:ext cx="1150752" cy="773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78441</xdr:colOff>
      <xdr:row>48</xdr:row>
      <xdr:rowOff>78441</xdr:rowOff>
    </xdr:from>
    <xdr:to>
      <xdr:col>1</xdr:col>
      <xdr:colOff>1229193</xdr:colOff>
      <xdr:row>48</xdr:row>
      <xdr:rowOff>851647</xdr:rowOff>
    </xdr:to>
    <xdr:pic>
      <xdr:nvPicPr>
        <xdr:cNvPr id="9" name="Рисунок 8" descr="Ð³Ð¾Ð»ÑÐ±ÑÐµ Ð±Ð»ÐµÑÑÐºÐ¸ ÐºÐ¾Ð»ÑÑÐ¾"/>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83559" y="37438853"/>
          <a:ext cx="1150752" cy="773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112059</xdr:colOff>
      <xdr:row>32</xdr:row>
      <xdr:rowOff>44823</xdr:rowOff>
    </xdr:from>
    <xdr:to>
      <xdr:col>1</xdr:col>
      <xdr:colOff>1362876</xdr:colOff>
      <xdr:row>32</xdr:row>
      <xdr:rowOff>885264</xdr:rowOff>
    </xdr:to>
    <xdr:pic>
      <xdr:nvPicPr>
        <xdr:cNvPr id="10" name="Рисунок 9" descr="Ð·ÐµÐ»ÐµÐ½Ð°Ñ ÑÐ°ÑÐ¸Ðº"/>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7177" y="27409588"/>
          <a:ext cx="1250817" cy="84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44825</xdr:colOff>
      <xdr:row>33</xdr:row>
      <xdr:rowOff>89648</xdr:rowOff>
    </xdr:from>
    <xdr:to>
      <xdr:col>1</xdr:col>
      <xdr:colOff>1178899</xdr:colOff>
      <xdr:row>33</xdr:row>
      <xdr:rowOff>851648</xdr:rowOff>
    </xdr:to>
    <xdr:pic>
      <xdr:nvPicPr>
        <xdr:cNvPr id="11" name="Рисунок 10" descr="Ð·ÐµÐ»ÐµÐ½Ð°Ñ ÐºÐ¾Ð»ÑÑÐ¾"/>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9943" y="26154530"/>
          <a:ext cx="113407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11206</xdr:colOff>
      <xdr:row>11</xdr:row>
      <xdr:rowOff>112059</xdr:rowOff>
    </xdr:from>
    <xdr:to>
      <xdr:col>1</xdr:col>
      <xdr:colOff>1199029</xdr:colOff>
      <xdr:row>11</xdr:row>
      <xdr:rowOff>910173</xdr:rowOff>
    </xdr:to>
    <xdr:pic>
      <xdr:nvPicPr>
        <xdr:cNvPr id="12" name="Рисунок 11" descr="ÐºÑÐ°ÑÐ½Ð°Ñ"/>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16324" y="5468471"/>
          <a:ext cx="1187823" cy="798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11207</xdr:colOff>
      <xdr:row>12</xdr:row>
      <xdr:rowOff>89647</xdr:rowOff>
    </xdr:from>
    <xdr:to>
      <xdr:col>1</xdr:col>
      <xdr:colOff>1120589</xdr:colOff>
      <xdr:row>12</xdr:row>
      <xdr:rowOff>835056</xdr:rowOff>
    </xdr:to>
    <xdr:pic>
      <xdr:nvPicPr>
        <xdr:cNvPr id="13" name="Рисунок 12" descr="ÐºÑÐ°ÑÐ½Ð°Ñ ÐºÐ¾Ð»ÑÑÐ¾"/>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6325" y="6387353"/>
          <a:ext cx="1109382" cy="74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11206</xdr:colOff>
      <xdr:row>17</xdr:row>
      <xdr:rowOff>78442</xdr:rowOff>
    </xdr:from>
    <xdr:to>
      <xdr:col>1</xdr:col>
      <xdr:colOff>1228669</xdr:colOff>
      <xdr:row>17</xdr:row>
      <xdr:rowOff>896472</xdr:rowOff>
    </xdr:to>
    <xdr:pic>
      <xdr:nvPicPr>
        <xdr:cNvPr id="14" name="Рисунок 13" descr="Ð¾ÑÐ°Ð½Ð¶ ÑÐ°ÑÐ¸Ðº"/>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16324" y="11082618"/>
          <a:ext cx="1217463" cy="818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11207</xdr:colOff>
      <xdr:row>18</xdr:row>
      <xdr:rowOff>89648</xdr:rowOff>
    </xdr:from>
    <xdr:to>
      <xdr:col>1</xdr:col>
      <xdr:colOff>1178635</xdr:colOff>
      <xdr:row>18</xdr:row>
      <xdr:rowOff>874059</xdr:rowOff>
    </xdr:to>
    <xdr:pic>
      <xdr:nvPicPr>
        <xdr:cNvPr id="15" name="Рисунок 14" descr="Ð¾ÑÐ°Ð½Ð¶ ÐºÐ¾Ð»ÑÑÐ¾"/>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16325" y="12035119"/>
          <a:ext cx="1167428" cy="784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33618</xdr:colOff>
      <xdr:row>7</xdr:row>
      <xdr:rowOff>44825</xdr:rowOff>
    </xdr:from>
    <xdr:to>
      <xdr:col>1</xdr:col>
      <xdr:colOff>1231971</xdr:colOff>
      <xdr:row>7</xdr:row>
      <xdr:rowOff>840443</xdr:rowOff>
    </xdr:to>
    <xdr:pic>
      <xdr:nvPicPr>
        <xdr:cNvPr id="16" name="Рисунок 15" descr="ÐºÐ»Ð°ÑÑÐ¸Ðº Ñ Ð¿ÑÐ¾Ð·ÑÐ°ÑÐ½Ð°Ñ ÑÐ°ÑÐ¸Ðº"/>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38736" y="1636060"/>
          <a:ext cx="1198353" cy="795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44824</xdr:colOff>
      <xdr:row>8</xdr:row>
      <xdr:rowOff>89647</xdr:rowOff>
    </xdr:from>
    <xdr:to>
      <xdr:col>1</xdr:col>
      <xdr:colOff>1154206</xdr:colOff>
      <xdr:row>8</xdr:row>
      <xdr:rowOff>835056</xdr:rowOff>
    </xdr:to>
    <xdr:pic>
      <xdr:nvPicPr>
        <xdr:cNvPr id="17" name="Рисунок 16" descr="ÐºÐ»Ð°ÑÑÐ¸Ðº Ñ Ð¿ÑÐ¾Ð·ÑÐ°ÑÐ½Ð°Ñ ÐºÐ¾Ð»ÑÑÐ¾"/>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49942" y="2622176"/>
          <a:ext cx="1109382" cy="74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89648</xdr:colOff>
      <xdr:row>13</xdr:row>
      <xdr:rowOff>156882</xdr:rowOff>
    </xdr:from>
    <xdr:to>
      <xdr:col>1</xdr:col>
      <xdr:colOff>1199030</xdr:colOff>
      <xdr:row>13</xdr:row>
      <xdr:rowOff>902291</xdr:rowOff>
    </xdr:to>
    <xdr:pic>
      <xdr:nvPicPr>
        <xdr:cNvPr id="18" name="Рисунок 17" descr="ÑÐ¸Ð½Ð¸Ð¹ ÑÐ°ÑÐ¸Ðº"/>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94766" y="7395882"/>
          <a:ext cx="1109382" cy="74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44825</xdr:colOff>
      <xdr:row>14</xdr:row>
      <xdr:rowOff>134471</xdr:rowOff>
    </xdr:from>
    <xdr:to>
      <xdr:col>1</xdr:col>
      <xdr:colOff>1195577</xdr:colOff>
      <xdr:row>14</xdr:row>
      <xdr:rowOff>907677</xdr:rowOff>
    </xdr:to>
    <xdr:pic>
      <xdr:nvPicPr>
        <xdr:cNvPr id="19" name="Рисунок 18" descr="ÑÐ¸Ð½Ð¸Ð¹ ÐºÐ¾Ð»ÑÑÐ¾"/>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49943" y="8314765"/>
          <a:ext cx="1150752" cy="773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100854</xdr:colOff>
      <xdr:row>36</xdr:row>
      <xdr:rowOff>89647</xdr:rowOff>
    </xdr:from>
    <xdr:to>
      <xdr:col>1</xdr:col>
      <xdr:colOff>1234928</xdr:colOff>
      <xdr:row>36</xdr:row>
      <xdr:rowOff>851647</xdr:rowOff>
    </xdr:to>
    <xdr:pic>
      <xdr:nvPicPr>
        <xdr:cNvPr id="20" name="Рисунок 19" descr="ÐºÐ»Ð°ÑÑÐ¸Ðº ÑÐ¸ÑÐµÐ½ÐµÐ²ÑÐ¹ ÑÐ°ÑÐ¸Ðº"/>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05972" y="28978412"/>
          <a:ext cx="113407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67236</xdr:colOff>
      <xdr:row>37</xdr:row>
      <xdr:rowOff>67235</xdr:rowOff>
    </xdr:from>
    <xdr:to>
      <xdr:col>1</xdr:col>
      <xdr:colOff>1217988</xdr:colOff>
      <xdr:row>37</xdr:row>
      <xdr:rowOff>840441</xdr:rowOff>
    </xdr:to>
    <xdr:pic>
      <xdr:nvPicPr>
        <xdr:cNvPr id="21" name="Рисунок 20" descr="ÐºÐ»Ð°ÑÑÐ¸Ðº ÑÐ¸ÑÐµÐ½ÐµÐ²ÑÐ¹ ÐºÐ¾Ð»ÑÑÐ¾"/>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72354" y="29897294"/>
          <a:ext cx="1150752" cy="773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22413</xdr:colOff>
      <xdr:row>38</xdr:row>
      <xdr:rowOff>56030</xdr:rowOff>
    </xdr:from>
    <xdr:to>
      <xdr:col>1</xdr:col>
      <xdr:colOff>1173165</xdr:colOff>
      <xdr:row>38</xdr:row>
      <xdr:rowOff>829236</xdr:rowOff>
    </xdr:to>
    <xdr:pic>
      <xdr:nvPicPr>
        <xdr:cNvPr id="22" name="Рисунок 21" descr="ÐºÐ»Ð°ÑÑÐ¸Ðº ÑÐ¸ÑÐµÐ½ÐµÐ²ÑÐ¹ ÑÑÐµÐ±ÐµÐ»Ñ"/>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27531" y="30827383"/>
          <a:ext cx="1150752" cy="773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67237</xdr:colOff>
      <xdr:row>56</xdr:row>
      <xdr:rowOff>89647</xdr:rowOff>
    </xdr:from>
    <xdr:to>
      <xdr:col>1</xdr:col>
      <xdr:colOff>1165413</xdr:colOff>
      <xdr:row>56</xdr:row>
      <xdr:rowOff>827526</xdr:rowOff>
    </xdr:to>
    <xdr:pic>
      <xdr:nvPicPr>
        <xdr:cNvPr id="23" name="Рисунок 22" descr="ÐºÐ»Ð°ÑÑÐ¸Ðº ÑÐ¾ÑÐ¸ Ð¼ ÑÐ¸ÑÐµÐ½ÐµÐ²Ð°Ñ"/>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72355" y="40273941"/>
          <a:ext cx="1098176" cy="737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134471</xdr:colOff>
      <xdr:row>9</xdr:row>
      <xdr:rowOff>78440</xdr:rowOff>
    </xdr:from>
    <xdr:to>
      <xdr:col>1</xdr:col>
      <xdr:colOff>1285222</xdr:colOff>
      <xdr:row>9</xdr:row>
      <xdr:rowOff>851645</xdr:rowOff>
    </xdr:to>
    <xdr:pic>
      <xdr:nvPicPr>
        <xdr:cNvPr id="24" name="Рисунок 23" descr="ÐºÐ»Ð°ÑÑÐ¸Ðº Ñ ÑÐµÑÐ½Ð°Ñ ÑÐ°ÑÐ¸Ðº"/>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39589" y="3731558"/>
          <a:ext cx="1150751" cy="773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67236</xdr:colOff>
      <xdr:row>10</xdr:row>
      <xdr:rowOff>134470</xdr:rowOff>
    </xdr:from>
    <xdr:to>
      <xdr:col>1</xdr:col>
      <xdr:colOff>1299882</xdr:colOff>
      <xdr:row>10</xdr:row>
      <xdr:rowOff>962701</xdr:rowOff>
    </xdr:to>
    <xdr:pic>
      <xdr:nvPicPr>
        <xdr:cNvPr id="26" name="Рисунок 25" descr="ÐºÐ»Ð°ÑÑÐ¸Ðº Ñ ÑÐµÑÐ½Ð°Ñ ÐºÐ¾Ð»ÑÑÐ¾"/>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72354" y="4818529"/>
          <a:ext cx="1232646" cy="828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11207</xdr:colOff>
      <xdr:row>63</xdr:row>
      <xdr:rowOff>89648</xdr:rowOff>
    </xdr:from>
    <xdr:to>
      <xdr:col>1</xdr:col>
      <xdr:colOff>1145281</xdr:colOff>
      <xdr:row>63</xdr:row>
      <xdr:rowOff>851648</xdr:rowOff>
    </xdr:to>
    <xdr:pic>
      <xdr:nvPicPr>
        <xdr:cNvPr id="28" name="Рисунок 27" descr="Ð±Ð¸ÑÑÐ·Ð¾Ð²ÑÐ¹ ÐºÐ¾Ð»ÑÑÐ¾"/>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16325" y="42156530"/>
          <a:ext cx="113407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100853</xdr:colOff>
      <xdr:row>67</xdr:row>
      <xdr:rowOff>112059</xdr:rowOff>
    </xdr:from>
    <xdr:to>
      <xdr:col>1</xdr:col>
      <xdr:colOff>1234927</xdr:colOff>
      <xdr:row>67</xdr:row>
      <xdr:rowOff>874059</xdr:rowOff>
    </xdr:to>
    <xdr:pic>
      <xdr:nvPicPr>
        <xdr:cNvPr id="29" name="Рисунок 28" descr="Ð±Ð¸ÑÑÐ·Ð¾Ð²ÑÐ¹ ÐºÐ¾Ð»ÑÑÐ¾"/>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05971" y="45002824"/>
          <a:ext cx="113407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44823</xdr:colOff>
      <xdr:row>66</xdr:row>
      <xdr:rowOff>78442</xdr:rowOff>
    </xdr:from>
    <xdr:to>
      <xdr:col>1</xdr:col>
      <xdr:colOff>1295641</xdr:colOff>
      <xdr:row>66</xdr:row>
      <xdr:rowOff>918884</xdr:rowOff>
    </xdr:to>
    <xdr:pic>
      <xdr:nvPicPr>
        <xdr:cNvPr id="30" name="Рисунок 29" descr="Ð±Ð¸ÑÑÐ·Ð¾Ð²ÑÐ¹ ÑÐ°ÑÐ¸Ðº"/>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49941" y="48062030"/>
          <a:ext cx="1250818" cy="840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44824</xdr:colOff>
      <xdr:row>68</xdr:row>
      <xdr:rowOff>89646</xdr:rowOff>
    </xdr:from>
    <xdr:to>
      <xdr:col>1</xdr:col>
      <xdr:colOff>1295641</xdr:colOff>
      <xdr:row>68</xdr:row>
      <xdr:rowOff>930087</xdr:rowOff>
    </xdr:to>
    <xdr:pic>
      <xdr:nvPicPr>
        <xdr:cNvPr id="31" name="Рисунок 30" descr="Ð¶ÐµÐ»ÑÑÐ¹ ÐºÐ¾Ð»ÑÑÐ¾"/>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49942" y="50135117"/>
          <a:ext cx="1250817" cy="84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100853</xdr:colOff>
      <xdr:row>70</xdr:row>
      <xdr:rowOff>112059</xdr:rowOff>
    </xdr:from>
    <xdr:to>
      <xdr:col>1</xdr:col>
      <xdr:colOff>1218250</xdr:colOff>
      <xdr:row>70</xdr:row>
      <xdr:rowOff>862853</xdr:rowOff>
    </xdr:to>
    <xdr:pic>
      <xdr:nvPicPr>
        <xdr:cNvPr id="32" name="Рисунок 31" descr="ÑÐ¾Ð·Ð¾Ð²ÑÐ¹ ÑÐ°ÑÐ¸Ðº"/>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05971" y="46885412"/>
          <a:ext cx="1117397" cy="750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78441</xdr:colOff>
      <xdr:row>87</xdr:row>
      <xdr:rowOff>100853</xdr:rowOff>
    </xdr:from>
    <xdr:to>
      <xdr:col>1</xdr:col>
      <xdr:colOff>1345936</xdr:colOff>
      <xdr:row>87</xdr:row>
      <xdr:rowOff>952500</xdr:rowOff>
    </xdr:to>
    <xdr:pic>
      <xdr:nvPicPr>
        <xdr:cNvPr id="33" name="Рисунок 32" descr="Ð·Ð¾Ð»Ð¾ÑÑÐµ Ð±Ð»ÐµÑÑÐºÐ¸ ÑÐ°ÑÐ¸Ðº"/>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83559" y="56331971"/>
          <a:ext cx="1267495" cy="851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44824</xdr:colOff>
      <xdr:row>88</xdr:row>
      <xdr:rowOff>56029</xdr:rowOff>
    </xdr:from>
    <xdr:to>
      <xdr:col>1</xdr:col>
      <xdr:colOff>1162221</xdr:colOff>
      <xdr:row>88</xdr:row>
      <xdr:rowOff>806823</xdr:rowOff>
    </xdr:to>
    <xdr:pic>
      <xdr:nvPicPr>
        <xdr:cNvPr id="34" name="Рисунок 33" descr="Ð·Ð¾Ð»Ð¾ÑÑÐµ Ð±Ð»ÐµÑÑÐºÐ¸ ÐºÐ¾Ð»ÑÑÐ¾"/>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49942" y="52477147"/>
          <a:ext cx="1117397" cy="750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44823</xdr:colOff>
      <xdr:row>95</xdr:row>
      <xdr:rowOff>78441</xdr:rowOff>
    </xdr:from>
    <xdr:to>
      <xdr:col>1</xdr:col>
      <xdr:colOff>1395706</xdr:colOff>
      <xdr:row>95</xdr:row>
      <xdr:rowOff>986118</xdr:rowOff>
    </xdr:to>
    <xdr:pic>
      <xdr:nvPicPr>
        <xdr:cNvPr id="35" name="Рисунок 34" descr="Ð·Ð¾Ð»Ð¾ÑÑÐµ Ð±Ð»ÐµÑÑÐºÐ¸ ÑÑÐµÐ±ÐµÐ»Ñ"/>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649941" y="63526147"/>
          <a:ext cx="1350883" cy="907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67235</xdr:colOff>
      <xdr:row>89</xdr:row>
      <xdr:rowOff>11205</xdr:rowOff>
    </xdr:from>
    <xdr:to>
      <xdr:col>1</xdr:col>
      <xdr:colOff>1214954</xdr:colOff>
      <xdr:row>89</xdr:row>
      <xdr:rowOff>773205</xdr:rowOff>
    </xdr:to>
    <xdr:pic>
      <xdr:nvPicPr>
        <xdr:cNvPr id="36" name="Рисунок 35" descr="ÐºÐ»Ð°ÑÑÐ¸Ðº Ñ Ð¿ÑÐ¾Ð·ÑÐ°ÑÐ½Ð°Ñ ÑÐ°ÑÐ¸Ðº"/>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72353" y="53373617"/>
          <a:ext cx="1147719"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22412</xdr:colOff>
      <xdr:row>90</xdr:row>
      <xdr:rowOff>78441</xdr:rowOff>
    </xdr:from>
    <xdr:to>
      <xdr:col>1</xdr:col>
      <xdr:colOff>1199029</xdr:colOff>
      <xdr:row>90</xdr:row>
      <xdr:rowOff>869026</xdr:rowOff>
    </xdr:to>
    <xdr:pic>
      <xdr:nvPicPr>
        <xdr:cNvPr id="37" name="Рисунок 36" descr="ÐºÐ»Ð°ÑÑÐ¸Ðº Ñ Ð¿ÑÐ¾Ð·ÑÐ°ÑÐ½Ð°Ñ ÐºÐ¾Ð»ÑÑÐ¾"/>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27530" y="54382147"/>
          <a:ext cx="1176617" cy="790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100853</xdr:colOff>
      <xdr:row>91</xdr:row>
      <xdr:rowOff>212912</xdr:rowOff>
    </xdr:from>
    <xdr:to>
      <xdr:col>1</xdr:col>
      <xdr:colOff>1322294</xdr:colOff>
      <xdr:row>92</xdr:row>
      <xdr:rowOff>2674</xdr:rowOff>
    </xdr:to>
    <xdr:pic>
      <xdr:nvPicPr>
        <xdr:cNvPr id="38" name="Рисунок 37" descr="ÑÐ¸Ð¾Ð»ÐµÑ ÑÐ°ÑÐ¸Ðº"/>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05971" y="60567794"/>
          <a:ext cx="1221441" cy="82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22411</xdr:colOff>
      <xdr:row>92</xdr:row>
      <xdr:rowOff>112059</xdr:rowOff>
    </xdr:from>
    <xdr:to>
      <xdr:col>1</xdr:col>
      <xdr:colOff>1289906</xdr:colOff>
      <xdr:row>92</xdr:row>
      <xdr:rowOff>963706</xdr:rowOff>
    </xdr:to>
    <xdr:pic>
      <xdr:nvPicPr>
        <xdr:cNvPr id="39" name="Рисунок 38" descr="ÑÐ¸Ð¾Ð»ÐµÑ ÐºÐ¾Ð»ÑÑÐ¾"/>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627529" y="61497883"/>
          <a:ext cx="1267495" cy="851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112059</xdr:colOff>
      <xdr:row>105</xdr:row>
      <xdr:rowOff>156882</xdr:rowOff>
    </xdr:from>
    <xdr:to>
      <xdr:col>1</xdr:col>
      <xdr:colOff>1333500</xdr:colOff>
      <xdr:row>105</xdr:row>
      <xdr:rowOff>977585</xdr:rowOff>
    </xdr:to>
    <xdr:pic>
      <xdr:nvPicPr>
        <xdr:cNvPr id="40" name="Рисунок 39" descr="ÑÐ¸Ð¾Ð»ÐµÑÐ¾Ð²ÑÐ¹ ÑÐ¾ÑÐ¸ ÑÑÐµÐ±ÐµÐ»Ñ"/>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17177" y="66697411"/>
          <a:ext cx="1221441" cy="82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67235</xdr:colOff>
      <xdr:row>79</xdr:row>
      <xdr:rowOff>123265</xdr:rowOff>
    </xdr:from>
    <xdr:to>
      <xdr:col>1</xdr:col>
      <xdr:colOff>1284698</xdr:colOff>
      <xdr:row>79</xdr:row>
      <xdr:rowOff>941295</xdr:rowOff>
    </xdr:to>
    <xdr:pic>
      <xdr:nvPicPr>
        <xdr:cNvPr id="41" name="Рисунок 40" descr="Ð±Ð¸ÑÑÐ·Ð¾Ð²ÑÐ¹ ÑÐ¾ÑÐ¸ ÐºÐ¾Ð»ÑÑÐ¾"/>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672353" y="53261559"/>
          <a:ext cx="1217463" cy="818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56030</xdr:colOff>
      <xdr:row>73</xdr:row>
      <xdr:rowOff>100853</xdr:rowOff>
    </xdr:from>
    <xdr:to>
      <xdr:col>1</xdr:col>
      <xdr:colOff>1173427</xdr:colOff>
      <xdr:row>73</xdr:row>
      <xdr:rowOff>851647</xdr:rowOff>
    </xdr:to>
    <xdr:pic>
      <xdr:nvPicPr>
        <xdr:cNvPr id="42" name="Рисунок 41" descr="ÑÐ¾Ð·Ð¾Ð²ÑÐ¹ ÑÐ°ÑÐ¸Ðº"/>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61148" y="47815500"/>
          <a:ext cx="1117397" cy="750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89647</xdr:colOff>
      <xdr:row>84</xdr:row>
      <xdr:rowOff>112059</xdr:rowOff>
    </xdr:from>
    <xdr:to>
      <xdr:col>1</xdr:col>
      <xdr:colOff>1311088</xdr:colOff>
      <xdr:row>84</xdr:row>
      <xdr:rowOff>932762</xdr:rowOff>
    </xdr:to>
    <xdr:pic>
      <xdr:nvPicPr>
        <xdr:cNvPr id="43" name="Рисунок 42" descr="ÑÐ¸Ð¾Ð»ÐµÑ ÑÐ°ÑÐ¸Ðº"/>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694765" y="54281294"/>
          <a:ext cx="1221441" cy="82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33618</xdr:colOff>
      <xdr:row>85</xdr:row>
      <xdr:rowOff>112059</xdr:rowOff>
    </xdr:from>
    <xdr:to>
      <xdr:col>1</xdr:col>
      <xdr:colOff>1301113</xdr:colOff>
      <xdr:row>85</xdr:row>
      <xdr:rowOff>963706</xdr:rowOff>
    </xdr:to>
    <xdr:pic>
      <xdr:nvPicPr>
        <xdr:cNvPr id="44" name="Рисунок 43" descr="ÑÐ¸Ð¾Ð»ÐµÑ ÐºÐ¾Ð»ÑÑÐ¾"/>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638736" y="55312235"/>
          <a:ext cx="1267495" cy="851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78441</xdr:colOff>
      <xdr:row>94</xdr:row>
      <xdr:rowOff>100853</xdr:rowOff>
    </xdr:from>
    <xdr:to>
      <xdr:col>1</xdr:col>
      <xdr:colOff>1345936</xdr:colOff>
      <xdr:row>94</xdr:row>
      <xdr:rowOff>952500</xdr:rowOff>
    </xdr:to>
    <xdr:pic>
      <xdr:nvPicPr>
        <xdr:cNvPr id="45" name="Рисунок 44" descr="Ð·Ð¾Ð»Ð¾ÑÑÐµ Ð±Ð»ÐµÑÑÐºÐ¸ ÑÐ°ÑÐ¸Ðº"/>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83559" y="62517618"/>
          <a:ext cx="1267495" cy="851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156883</xdr:colOff>
      <xdr:row>96</xdr:row>
      <xdr:rowOff>89647</xdr:rowOff>
    </xdr:from>
    <xdr:to>
      <xdr:col>1</xdr:col>
      <xdr:colOff>1378324</xdr:colOff>
      <xdr:row>96</xdr:row>
      <xdr:rowOff>910350</xdr:rowOff>
    </xdr:to>
    <xdr:pic>
      <xdr:nvPicPr>
        <xdr:cNvPr id="46" name="Рисунок 45" descr="ÑÐ¸Ð¾Ð»ÐµÑ ÑÐ°ÑÐ¸Ðº"/>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62001" y="64568294"/>
          <a:ext cx="1221441" cy="82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33618</xdr:colOff>
      <xdr:row>99</xdr:row>
      <xdr:rowOff>145676</xdr:rowOff>
    </xdr:from>
    <xdr:to>
      <xdr:col>1</xdr:col>
      <xdr:colOff>1255059</xdr:colOff>
      <xdr:row>99</xdr:row>
      <xdr:rowOff>966379</xdr:rowOff>
    </xdr:to>
    <xdr:pic>
      <xdr:nvPicPr>
        <xdr:cNvPr id="47" name="Рисунок 46" descr="ÑÐ¸Ð¾Ð»ÐµÑ ÑÐ°ÑÐ¸Ðº"/>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638736" y="65655264"/>
          <a:ext cx="1221441" cy="82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78441</xdr:colOff>
      <xdr:row>62</xdr:row>
      <xdr:rowOff>100852</xdr:rowOff>
    </xdr:from>
    <xdr:to>
      <xdr:col>1</xdr:col>
      <xdr:colOff>1195838</xdr:colOff>
      <xdr:row>62</xdr:row>
      <xdr:rowOff>851646</xdr:rowOff>
    </xdr:to>
    <xdr:pic>
      <xdr:nvPicPr>
        <xdr:cNvPr id="48" name="Рисунок 47" descr="ÑÐ¾Ð·Ð¾Ð²ÑÐ¹ ÑÐ°ÑÐ¸Ðº"/>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83559" y="44991617"/>
          <a:ext cx="1117397" cy="750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33617</xdr:colOff>
      <xdr:row>49</xdr:row>
      <xdr:rowOff>67235</xdr:rowOff>
    </xdr:from>
    <xdr:to>
      <xdr:col>1</xdr:col>
      <xdr:colOff>1167691</xdr:colOff>
      <xdr:row>49</xdr:row>
      <xdr:rowOff>829235</xdr:rowOff>
    </xdr:to>
    <xdr:pic>
      <xdr:nvPicPr>
        <xdr:cNvPr id="49" name="Рисунок 48" descr="ÐºÐ»Ð°ÑÑÐ¸Ðº ÑÐ¸ÑÐµÐ½ÐµÐ²ÑÐ¹ ÑÐ°ÑÐ¸Ðº"/>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38735" y="38368941"/>
          <a:ext cx="113407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56030</xdr:colOff>
      <xdr:row>50</xdr:row>
      <xdr:rowOff>134471</xdr:rowOff>
    </xdr:from>
    <xdr:to>
      <xdr:col>1</xdr:col>
      <xdr:colOff>1206782</xdr:colOff>
      <xdr:row>50</xdr:row>
      <xdr:rowOff>907677</xdr:rowOff>
    </xdr:to>
    <xdr:pic>
      <xdr:nvPicPr>
        <xdr:cNvPr id="50" name="Рисунок 49" descr="ÐºÐ»Ð°ÑÑÐ¸Ðº ÑÐ¸ÑÐµÐ½ÐµÐ²ÑÐ¹ ÐºÐ¾Ð»ÑÑÐ¾"/>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61148" y="39377471"/>
          <a:ext cx="1150752" cy="773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89647</xdr:colOff>
      <xdr:row>45</xdr:row>
      <xdr:rowOff>100853</xdr:rowOff>
    </xdr:from>
    <xdr:to>
      <xdr:col>1</xdr:col>
      <xdr:colOff>1223721</xdr:colOff>
      <xdr:row>45</xdr:row>
      <xdr:rowOff>862853</xdr:rowOff>
    </xdr:to>
    <xdr:pic>
      <xdr:nvPicPr>
        <xdr:cNvPr id="51" name="Рисунок 50" descr="ÐºÐ»Ð°ÑÑÐ¸Ðº ÑÐ¸ÑÐµÐ½ÐµÐ²ÑÐ¹ ÑÐ°ÑÐ¸Ðº"/>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94765" y="36519971"/>
          <a:ext cx="113407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89647</xdr:colOff>
      <xdr:row>44</xdr:row>
      <xdr:rowOff>100853</xdr:rowOff>
    </xdr:from>
    <xdr:to>
      <xdr:col>1</xdr:col>
      <xdr:colOff>1223721</xdr:colOff>
      <xdr:row>44</xdr:row>
      <xdr:rowOff>862853</xdr:rowOff>
    </xdr:to>
    <xdr:pic>
      <xdr:nvPicPr>
        <xdr:cNvPr id="52" name="Рисунок 51" descr="Ð·ÐµÐ»ÐµÐ½Ð°Ñ ÐºÐ¾Ð»ÑÑÐ¾"/>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94765" y="35578677"/>
          <a:ext cx="113407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67235</xdr:colOff>
      <xdr:row>43</xdr:row>
      <xdr:rowOff>78441</xdr:rowOff>
    </xdr:from>
    <xdr:to>
      <xdr:col>1</xdr:col>
      <xdr:colOff>1176617</xdr:colOff>
      <xdr:row>43</xdr:row>
      <xdr:rowOff>823850</xdr:rowOff>
    </xdr:to>
    <xdr:pic>
      <xdr:nvPicPr>
        <xdr:cNvPr id="53" name="Рисунок 52" descr="ÑÐ¸Ð½Ð¸Ð¹ ÑÐ°ÑÐ¸Ðº"/>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72353" y="34614970"/>
          <a:ext cx="1109382" cy="74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33618</xdr:colOff>
      <xdr:row>42</xdr:row>
      <xdr:rowOff>67235</xdr:rowOff>
    </xdr:from>
    <xdr:to>
      <xdr:col>1</xdr:col>
      <xdr:colOff>1143000</xdr:colOff>
      <xdr:row>42</xdr:row>
      <xdr:rowOff>812644</xdr:rowOff>
    </xdr:to>
    <xdr:pic>
      <xdr:nvPicPr>
        <xdr:cNvPr id="54" name="Рисунок 53" descr="ÐºÑÐ°ÑÐ½Ð°Ñ ÐºÐ¾Ð»ÑÑÐ¾"/>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38736" y="33662470"/>
          <a:ext cx="1109382" cy="74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33618</xdr:colOff>
      <xdr:row>41</xdr:row>
      <xdr:rowOff>44823</xdr:rowOff>
    </xdr:from>
    <xdr:to>
      <xdr:col>1</xdr:col>
      <xdr:colOff>1231971</xdr:colOff>
      <xdr:row>41</xdr:row>
      <xdr:rowOff>840441</xdr:rowOff>
    </xdr:to>
    <xdr:pic>
      <xdr:nvPicPr>
        <xdr:cNvPr id="55" name="Рисунок 54" descr="ÐºÐ»Ð°ÑÑÐ¸Ðº Ñ Ð¿ÑÐ¾Ð·ÑÐ°ÑÐ½Ð°Ñ ÑÐ°ÑÐ¸Ðº"/>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38736" y="32698764"/>
          <a:ext cx="1198353" cy="795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33618</xdr:colOff>
      <xdr:row>34</xdr:row>
      <xdr:rowOff>112060</xdr:rowOff>
    </xdr:from>
    <xdr:to>
      <xdr:col>1</xdr:col>
      <xdr:colOff>1251081</xdr:colOff>
      <xdr:row>34</xdr:row>
      <xdr:rowOff>930090</xdr:rowOff>
    </xdr:to>
    <xdr:pic>
      <xdr:nvPicPr>
        <xdr:cNvPr id="56" name="Рисунок 55" descr="Ð¾ÑÐ°Ð½Ð¶ ÑÐ°ÑÐ¸Ðº"/>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38736" y="29538707"/>
          <a:ext cx="1217463" cy="818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78441</xdr:colOff>
      <xdr:row>35</xdr:row>
      <xdr:rowOff>44823</xdr:rowOff>
    </xdr:from>
    <xdr:to>
      <xdr:col>1</xdr:col>
      <xdr:colOff>1245869</xdr:colOff>
      <xdr:row>35</xdr:row>
      <xdr:rowOff>829234</xdr:rowOff>
    </xdr:to>
    <xdr:pic>
      <xdr:nvPicPr>
        <xdr:cNvPr id="57" name="Рисунок 56" descr="Ð¾ÑÐ°Ð½Ð¶ ÐºÐ¾Ð»ÑÑÐ¾"/>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83559" y="27992294"/>
          <a:ext cx="1167428" cy="784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112059</xdr:colOff>
      <xdr:row>24</xdr:row>
      <xdr:rowOff>134471</xdr:rowOff>
    </xdr:from>
    <xdr:to>
      <xdr:col>1</xdr:col>
      <xdr:colOff>1310412</xdr:colOff>
      <xdr:row>24</xdr:row>
      <xdr:rowOff>930089</xdr:rowOff>
    </xdr:to>
    <xdr:pic>
      <xdr:nvPicPr>
        <xdr:cNvPr id="58" name="Рисунок 57" descr="ÐºÐ»Ð°ÑÑÐ¸Ðº Ñ Ð¿ÑÐ¾Ð·ÑÐ°ÑÐ½Ð°Ñ ÑÐ°ÑÐ¸Ðº"/>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17177" y="19251706"/>
          <a:ext cx="1198353" cy="795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56029</xdr:colOff>
      <xdr:row>25</xdr:row>
      <xdr:rowOff>89647</xdr:rowOff>
    </xdr:from>
    <xdr:to>
      <xdr:col>1</xdr:col>
      <xdr:colOff>1165411</xdr:colOff>
      <xdr:row>25</xdr:row>
      <xdr:rowOff>835056</xdr:rowOff>
    </xdr:to>
    <xdr:pic>
      <xdr:nvPicPr>
        <xdr:cNvPr id="59" name="Рисунок 58" descr="ÐºÐ»Ð°ÑÑÐ¸Ðº Ñ Ð¿ÑÐ¾Ð·ÑÐ°ÑÐ½Ð°Ñ ÐºÐ¾Ð»ÑÑÐ¾"/>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61147" y="20237823"/>
          <a:ext cx="1109382" cy="74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134469</xdr:colOff>
      <xdr:row>26</xdr:row>
      <xdr:rowOff>56030</xdr:rowOff>
    </xdr:from>
    <xdr:to>
      <xdr:col>1</xdr:col>
      <xdr:colOff>1285220</xdr:colOff>
      <xdr:row>26</xdr:row>
      <xdr:rowOff>829235</xdr:rowOff>
    </xdr:to>
    <xdr:pic>
      <xdr:nvPicPr>
        <xdr:cNvPr id="60" name="Рисунок 59" descr="ÐºÐ»Ð°ÑÑÐ¸Ðº Ñ ÑÐµÑÐ½Ð°Ñ ÑÐ°ÑÐ¸Ðº"/>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39587" y="21235148"/>
          <a:ext cx="1150751" cy="773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56030</xdr:colOff>
      <xdr:row>27</xdr:row>
      <xdr:rowOff>56031</xdr:rowOff>
    </xdr:from>
    <xdr:to>
      <xdr:col>1</xdr:col>
      <xdr:colOff>1288676</xdr:colOff>
      <xdr:row>27</xdr:row>
      <xdr:rowOff>884262</xdr:rowOff>
    </xdr:to>
    <xdr:pic>
      <xdr:nvPicPr>
        <xdr:cNvPr id="61" name="Рисунок 60" descr="ÐºÐ»Ð°ÑÑÐ¸Ðº Ñ ÑÐµÑÐ½Ð°Ñ ÐºÐ¾Ð»ÑÑÐ¾"/>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61148" y="22266090"/>
          <a:ext cx="1232646" cy="828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44824</xdr:colOff>
      <xdr:row>28</xdr:row>
      <xdr:rowOff>44824</xdr:rowOff>
    </xdr:from>
    <xdr:to>
      <xdr:col>1</xdr:col>
      <xdr:colOff>1232647</xdr:colOff>
      <xdr:row>28</xdr:row>
      <xdr:rowOff>842938</xdr:rowOff>
    </xdr:to>
    <xdr:pic>
      <xdr:nvPicPr>
        <xdr:cNvPr id="62" name="Рисунок 61" descr="ÐºÑÐ°ÑÐ½Ð°Ñ"/>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9942" y="21403236"/>
          <a:ext cx="1187823" cy="798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44825</xdr:colOff>
      <xdr:row>29</xdr:row>
      <xdr:rowOff>22412</xdr:rowOff>
    </xdr:from>
    <xdr:to>
      <xdr:col>1</xdr:col>
      <xdr:colOff>1154207</xdr:colOff>
      <xdr:row>29</xdr:row>
      <xdr:rowOff>767821</xdr:rowOff>
    </xdr:to>
    <xdr:pic>
      <xdr:nvPicPr>
        <xdr:cNvPr id="63" name="Рисунок 62" descr="ÐºÑÐ°ÑÐ½Ð°Ñ ÐºÐ¾Ð»ÑÑÐ¾"/>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49943" y="22322118"/>
          <a:ext cx="1109382" cy="74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78441</xdr:colOff>
      <xdr:row>30</xdr:row>
      <xdr:rowOff>89647</xdr:rowOff>
    </xdr:from>
    <xdr:to>
      <xdr:col>1</xdr:col>
      <xdr:colOff>1187823</xdr:colOff>
      <xdr:row>30</xdr:row>
      <xdr:rowOff>835056</xdr:rowOff>
    </xdr:to>
    <xdr:pic>
      <xdr:nvPicPr>
        <xdr:cNvPr id="64" name="Рисунок 63" descr="ÑÐ¸Ð½Ð¸Ð¹ ÑÐ°ÑÐ¸Ðº"/>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83559" y="23330647"/>
          <a:ext cx="1109382" cy="74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33618</xdr:colOff>
      <xdr:row>31</xdr:row>
      <xdr:rowOff>67236</xdr:rowOff>
    </xdr:from>
    <xdr:to>
      <xdr:col>1</xdr:col>
      <xdr:colOff>1184370</xdr:colOff>
      <xdr:row>31</xdr:row>
      <xdr:rowOff>840442</xdr:rowOff>
    </xdr:to>
    <xdr:pic>
      <xdr:nvPicPr>
        <xdr:cNvPr id="65" name="Рисунок 64" descr="ÑÐ¸Ð½Ð¸Ð¹ ÐºÐ¾Ð»ÑÑÐ¾"/>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38736" y="24249530"/>
          <a:ext cx="1150752" cy="773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100853</xdr:colOff>
      <xdr:row>19</xdr:row>
      <xdr:rowOff>112058</xdr:rowOff>
    </xdr:from>
    <xdr:to>
      <xdr:col>1</xdr:col>
      <xdr:colOff>1234927</xdr:colOff>
      <xdr:row>19</xdr:row>
      <xdr:rowOff>874058</xdr:rowOff>
    </xdr:to>
    <xdr:pic>
      <xdr:nvPicPr>
        <xdr:cNvPr id="66" name="Рисунок 65" descr="ÐºÐ»Ð°ÑÑÐ¸Ðº ÑÐ¸ÑÐµÐ½ÐµÐ²ÑÐ¹ ÑÐ°ÑÐ¸Ðº"/>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05971" y="12998823"/>
          <a:ext cx="113407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67235</xdr:colOff>
      <xdr:row>20</xdr:row>
      <xdr:rowOff>89646</xdr:rowOff>
    </xdr:from>
    <xdr:to>
      <xdr:col>1</xdr:col>
      <xdr:colOff>1217987</xdr:colOff>
      <xdr:row>20</xdr:row>
      <xdr:rowOff>862852</xdr:rowOff>
    </xdr:to>
    <xdr:pic>
      <xdr:nvPicPr>
        <xdr:cNvPr id="67" name="Рисунок 66" descr="ÐºÐ»Ð°ÑÑÐ¸Ðº ÑÐ¸ÑÐµÐ½ÐµÐ²ÑÐ¹ ÐºÐ¾Ð»ÑÑÐ¾"/>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72353" y="13917705"/>
          <a:ext cx="1150752" cy="773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22412</xdr:colOff>
      <xdr:row>21</xdr:row>
      <xdr:rowOff>78441</xdr:rowOff>
    </xdr:from>
    <xdr:to>
      <xdr:col>1</xdr:col>
      <xdr:colOff>1173164</xdr:colOff>
      <xdr:row>21</xdr:row>
      <xdr:rowOff>851647</xdr:rowOff>
    </xdr:to>
    <xdr:pic>
      <xdr:nvPicPr>
        <xdr:cNvPr id="68" name="Рисунок 67" descr="ÐºÐ»Ð°ÑÑÐ¸Ðº ÑÐ¸ÑÐµÐ½ÐµÐ²ÑÐ¹ ÑÑÐµÐ±ÐµÐ»Ñ"/>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27530" y="14847794"/>
          <a:ext cx="1150752" cy="773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44824</xdr:colOff>
      <xdr:row>15</xdr:row>
      <xdr:rowOff>100853</xdr:rowOff>
    </xdr:from>
    <xdr:to>
      <xdr:col>1</xdr:col>
      <xdr:colOff>1295641</xdr:colOff>
      <xdr:row>15</xdr:row>
      <xdr:rowOff>941294</xdr:rowOff>
    </xdr:to>
    <xdr:pic>
      <xdr:nvPicPr>
        <xdr:cNvPr id="69" name="Рисунок 68" descr="Ð·ÐµÐ»ÐµÐ½Ð°Ñ ÑÐ°ÑÐ¸Ðº"/>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942" y="9939618"/>
          <a:ext cx="1250817" cy="84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44825</xdr:colOff>
      <xdr:row>16</xdr:row>
      <xdr:rowOff>201707</xdr:rowOff>
    </xdr:from>
    <xdr:to>
      <xdr:col>1</xdr:col>
      <xdr:colOff>1178899</xdr:colOff>
      <xdr:row>16</xdr:row>
      <xdr:rowOff>963707</xdr:rowOff>
    </xdr:to>
    <xdr:pic>
      <xdr:nvPicPr>
        <xdr:cNvPr id="70" name="Рисунок 69" descr="Ð·ÐµÐ»ÐµÐ½Ð°Ñ ÐºÐ¾Ð»ÑÑÐ¾"/>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9943" y="10264589"/>
          <a:ext cx="113407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224119</xdr:colOff>
      <xdr:row>61</xdr:row>
      <xdr:rowOff>33619</xdr:rowOff>
    </xdr:from>
    <xdr:to>
      <xdr:col>1</xdr:col>
      <xdr:colOff>1143001</xdr:colOff>
      <xdr:row>61</xdr:row>
      <xdr:rowOff>950347</xdr:rowOff>
    </xdr:to>
    <xdr:pic>
      <xdr:nvPicPr>
        <xdr:cNvPr id="71" name="Рисунок 70" descr="ÐºÐ»Ð°ÑÑÐ¸Ðº ÑÐ¸ÑÐµÐ½ÐµÐ²ÑÐ¹ ÐºÐ¾Ð»ÑÑÐ¾ ÑÐ¾ÑÑÐ¸"/>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829237" y="45955325"/>
          <a:ext cx="918882" cy="91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280147</xdr:colOff>
      <xdr:row>60</xdr:row>
      <xdr:rowOff>123265</xdr:rowOff>
    </xdr:from>
    <xdr:to>
      <xdr:col>1</xdr:col>
      <xdr:colOff>1064558</xdr:colOff>
      <xdr:row>60</xdr:row>
      <xdr:rowOff>905837</xdr:rowOff>
    </xdr:to>
    <xdr:pic>
      <xdr:nvPicPr>
        <xdr:cNvPr id="72" name="Рисунок 71" descr="ÐºÐ»Ð°ÑÑÐ¸Ðº ÑÐ¸ÑÐµÐ½ÐµÐ²ÑÐ¹ ÑÐ°ÑÐ¸Ðº ÑÐ¾ÑÑÐ¸"/>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85265" y="45014030"/>
          <a:ext cx="784411" cy="782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201707</xdr:colOff>
      <xdr:row>59</xdr:row>
      <xdr:rowOff>56030</xdr:rowOff>
    </xdr:from>
    <xdr:to>
      <xdr:col>1</xdr:col>
      <xdr:colOff>1122748</xdr:colOff>
      <xdr:row>59</xdr:row>
      <xdr:rowOff>974912</xdr:rowOff>
    </xdr:to>
    <xdr:pic>
      <xdr:nvPicPr>
        <xdr:cNvPr id="73" name="Рисунок 72" descr="ÐºÐ»Ð°ÑÑÐ¸Ðº ÑÐ¸ÑÐµÐ½ÐµÐ²ÑÐ¹ ÐºÐ¾Ð»ÑÑÐ¾ ÑÐ¾ÑÑÐ¸"/>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806825" y="44946795"/>
          <a:ext cx="921041" cy="918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58</xdr:row>
      <xdr:rowOff>33619</xdr:rowOff>
    </xdr:from>
    <xdr:to>
      <xdr:col>1</xdr:col>
      <xdr:colOff>1111541</xdr:colOff>
      <xdr:row>58</xdr:row>
      <xdr:rowOff>952501</xdr:rowOff>
    </xdr:to>
    <xdr:pic>
      <xdr:nvPicPr>
        <xdr:cNvPr id="74" name="Рисунок 73" descr="ÐºÐ»Ð°ÑÑÐ¸Ðº ÑÐ¸ÑÐµÐ½ÐµÐ²ÑÐ¹ ÑÐ°ÑÐ¸Ðº ÑÐ¾ÑÑÐ¸"/>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95618" y="44924384"/>
          <a:ext cx="921041" cy="918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156884</xdr:colOff>
      <xdr:row>55</xdr:row>
      <xdr:rowOff>44825</xdr:rowOff>
    </xdr:from>
    <xdr:to>
      <xdr:col>1</xdr:col>
      <xdr:colOff>1098178</xdr:colOff>
      <xdr:row>55</xdr:row>
      <xdr:rowOff>983913</xdr:rowOff>
    </xdr:to>
    <xdr:pic>
      <xdr:nvPicPr>
        <xdr:cNvPr id="75" name="Рисунок 74" descr="ÐºÐ»Ð°ÑÑÐ¸Ðº ÑÐ¸ÑÐµÐ½ÐµÐ²ÑÐ¹ ÐºÐ¾Ð»ÑÑÐ¾ ÑÐ¾ÑÑÐ¸"/>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2002" y="43904649"/>
          <a:ext cx="941294" cy="939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212913</xdr:colOff>
      <xdr:row>54</xdr:row>
      <xdr:rowOff>56031</xdr:rowOff>
    </xdr:from>
    <xdr:to>
      <xdr:col>1</xdr:col>
      <xdr:colOff>1154205</xdr:colOff>
      <xdr:row>54</xdr:row>
      <xdr:rowOff>995117</xdr:rowOff>
    </xdr:to>
    <xdr:pic>
      <xdr:nvPicPr>
        <xdr:cNvPr id="76" name="Рисунок 75" descr="ÐºÐ»Ð°ÑÑÐ¸Ðº ÑÐ¸ÑÐµÐ½ÐµÐ²ÑÐ¹ ÑÐ°ÑÐ¸Ðº ÑÐ¾ÑÑÐ¸"/>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18031" y="43915855"/>
          <a:ext cx="941292" cy="939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235325</xdr:colOff>
      <xdr:row>57</xdr:row>
      <xdr:rowOff>100853</xdr:rowOff>
    </xdr:from>
    <xdr:to>
      <xdr:col>1</xdr:col>
      <xdr:colOff>1111437</xdr:colOff>
      <xdr:row>57</xdr:row>
      <xdr:rowOff>974912</xdr:rowOff>
    </xdr:to>
    <xdr:pic>
      <xdr:nvPicPr>
        <xdr:cNvPr id="77" name="Рисунок 76" descr="ÐºÐ»Ð°ÑÑÐ¸Ðº ÑÐ¸ÑÐµÐ½ÐµÐ²ÑÐ¹ ÐºÐ¾Ð»ÑÑÐ¾ ÑÐ¾ÑÑÐ¸"/>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840443" y="47053500"/>
          <a:ext cx="876112" cy="874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212913</xdr:colOff>
      <xdr:row>109</xdr:row>
      <xdr:rowOff>33618</xdr:rowOff>
    </xdr:from>
    <xdr:to>
      <xdr:col>1</xdr:col>
      <xdr:colOff>1187823</xdr:colOff>
      <xdr:row>109</xdr:row>
      <xdr:rowOff>1006243</xdr:rowOff>
    </xdr:to>
    <xdr:pic>
      <xdr:nvPicPr>
        <xdr:cNvPr id="78" name="Рисунок 77" descr="ÑÐ¿Ð¾ÑÑ ÑÐ¸Ð¾Ð»ÐµÑÐ¾Ð²ÑÐ¹ ÐºÐ¾Ð»ÑÑÐ¾ ÑÐ¾ÑÑÐ¸ 2"/>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818031" y="74821677"/>
          <a:ext cx="974910" cy="97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201707</xdr:colOff>
      <xdr:row>108</xdr:row>
      <xdr:rowOff>33619</xdr:rowOff>
    </xdr:from>
    <xdr:to>
      <xdr:col>1</xdr:col>
      <xdr:colOff>1143001</xdr:colOff>
      <xdr:row>108</xdr:row>
      <xdr:rowOff>972707</xdr:rowOff>
    </xdr:to>
    <xdr:pic>
      <xdr:nvPicPr>
        <xdr:cNvPr id="79" name="Рисунок 78" descr="ÑÐ¿Ð¾ÑÑ ÑÐ¸Ð¾Ð»ÐµÑÐ¾Ð²ÑÐ¹ ÑÐ°ÑÐ¸Ðº ÑÐ¾ÑÑÐ¸ 2"/>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06825" y="74821678"/>
          <a:ext cx="941294" cy="939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168089</xdr:colOff>
      <xdr:row>107</xdr:row>
      <xdr:rowOff>1</xdr:rowOff>
    </xdr:from>
    <xdr:to>
      <xdr:col>1</xdr:col>
      <xdr:colOff>1154206</xdr:colOff>
      <xdr:row>107</xdr:row>
      <xdr:rowOff>983807</xdr:rowOff>
    </xdr:to>
    <xdr:pic>
      <xdr:nvPicPr>
        <xdr:cNvPr id="80" name="Рисунок 79" descr="ÑÐ¿Ð¾ÑÑ ÑÐ¸Ð¾Ð»ÐµÑÐ¾Ð²ÑÐ¹ ÐºÐ¾Ð»ÑÑÐ¾ ÑÐ¾ÑÑÐ¸ 2"/>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73207" y="75819001"/>
          <a:ext cx="986117" cy="983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179294</xdr:colOff>
      <xdr:row>106</xdr:row>
      <xdr:rowOff>11206</xdr:rowOff>
    </xdr:from>
    <xdr:to>
      <xdr:col>1</xdr:col>
      <xdr:colOff>1154205</xdr:colOff>
      <xdr:row>106</xdr:row>
      <xdr:rowOff>983832</xdr:rowOff>
    </xdr:to>
    <xdr:pic>
      <xdr:nvPicPr>
        <xdr:cNvPr id="81" name="Рисунок 80" descr="ÑÐ¿Ð¾ÑÑ ÑÐ¸Ð¾Ð»ÐµÑÐ¾Ð²ÑÐ¹ ÑÐ°ÑÐ¸Ðº ÑÐ¾ÑÑÐ¸ 2"/>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84412" y="74799265"/>
          <a:ext cx="974911" cy="97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201707</xdr:colOff>
      <xdr:row>102</xdr:row>
      <xdr:rowOff>22413</xdr:rowOff>
    </xdr:from>
    <xdr:to>
      <xdr:col>1</xdr:col>
      <xdr:colOff>1143001</xdr:colOff>
      <xdr:row>102</xdr:row>
      <xdr:rowOff>961501</xdr:rowOff>
    </xdr:to>
    <xdr:pic>
      <xdr:nvPicPr>
        <xdr:cNvPr id="82" name="Рисунок 81" descr="ÑÐ¿Ð¾ÑÑ ÑÐ¸Ð¾Ð»ÐµÑÐ¾Ð²ÑÐ¹ ÐºÐ¾Ð»ÑÑÐ¾ ÑÐ¾ÑÑÐ¸ 2"/>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806825" y="74810472"/>
          <a:ext cx="941294" cy="939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224119</xdr:colOff>
      <xdr:row>101</xdr:row>
      <xdr:rowOff>78441</xdr:rowOff>
    </xdr:from>
    <xdr:to>
      <xdr:col>1</xdr:col>
      <xdr:colOff>1109383</xdr:colOff>
      <xdr:row>101</xdr:row>
      <xdr:rowOff>961630</xdr:rowOff>
    </xdr:to>
    <xdr:pic>
      <xdr:nvPicPr>
        <xdr:cNvPr id="83" name="Рисунок 82" descr="ÑÐ¿Ð¾ÑÑ ÑÐ¸Ð¾Ð»ÐµÑÐ¾Ð²ÑÐ¹ ÑÐ°ÑÐ¸Ðº ÑÐ¾ÑÑÐ¸ 2"/>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29237" y="73835559"/>
          <a:ext cx="885264" cy="883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224118</xdr:colOff>
      <xdr:row>104</xdr:row>
      <xdr:rowOff>22413</xdr:rowOff>
    </xdr:from>
    <xdr:to>
      <xdr:col>1</xdr:col>
      <xdr:colOff>1199029</xdr:colOff>
      <xdr:row>104</xdr:row>
      <xdr:rowOff>995039</xdr:rowOff>
    </xdr:to>
    <xdr:pic>
      <xdr:nvPicPr>
        <xdr:cNvPr id="84" name="Рисунок 83" descr="ÑÐ¿Ð¾ÑÑ ÑÐ¸Ð¾Ð»ÐµÑÐ¾Ð²ÑÐ¹ ÐºÐ¾Ð»ÑÑÐ¾ ÑÐ¾ÑÑÐ¸ 2"/>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829236" y="75841413"/>
          <a:ext cx="974911" cy="97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103</xdr:row>
      <xdr:rowOff>11206</xdr:rowOff>
    </xdr:from>
    <xdr:to>
      <xdr:col>1</xdr:col>
      <xdr:colOff>1210235</xdr:colOff>
      <xdr:row>103</xdr:row>
      <xdr:rowOff>1028551</xdr:rowOff>
    </xdr:to>
    <xdr:pic>
      <xdr:nvPicPr>
        <xdr:cNvPr id="85" name="Рисунок 84" descr="ÑÐ¿Ð¾ÑÑ ÑÐ¸Ð¾Ð»ÐµÑÐ¾Ð²ÑÐ¹ ÑÐ°ÑÐ¸Ðº ÑÐ¾ÑÑÐ¸ 2"/>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95618" y="75830206"/>
          <a:ext cx="1019735" cy="1017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224117</xdr:colOff>
      <xdr:row>78</xdr:row>
      <xdr:rowOff>89647</xdr:rowOff>
    </xdr:from>
    <xdr:to>
      <xdr:col>1</xdr:col>
      <xdr:colOff>1122694</xdr:colOff>
      <xdr:row>78</xdr:row>
      <xdr:rowOff>986118</xdr:rowOff>
    </xdr:to>
    <xdr:pic>
      <xdr:nvPicPr>
        <xdr:cNvPr id="86" name="Рисунок 85" descr="ÑÐ¾ÑÑ ÑÐ¾Ð·Ð¾Ð²ÑÐ¹ ÑÐ¾ÑÑÐ¸ ÐºÐ¾Ð»ÑÑÐ¾"/>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29235" y="60444529"/>
          <a:ext cx="898577" cy="896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156883</xdr:colOff>
      <xdr:row>75</xdr:row>
      <xdr:rowOff>0</xdr:rowOff>
    </xdr:from>
    <xdr:to>
      <xdr:col>1</xdr:col>
      <xdr:colOff>1143000</xdr:colOff>
      <xdr:row>75</xdr:row>
      <xdr:rowOff>983806</xdr:rowOff>
    </xdr:to>
    <xdr:pic>
      <xdr:nvPicPr>
        <xdr:cNvPr id="88" name="Рисунок 87" descr="ÑÐ¾ÑÑ ÑÐ¾Ð·Ð¾Ð²ÑÐ¹ ÑÐ¾ÑÑÐ¸ ÑÐ°ÑÐ¸Ðº"/>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62001" y="60354882"/>
          <a:ext cx="986117" cy="983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201706</xdr:colOff>
      <xdr:row>76</xdr:row>
      <xdr:rowOff>78441</xdr:rowOff>
    </xdr:from>
    <xdr:to>
      <xdr:col>1</xdr:col>
      <xdr:colOff>1143000</xdr:colOff>
      <xdr:row>76</xdr:row>
      <xdr:rowOff>1017529</xdr:rowOff>
    </xdr:to>
    <xdr:pic>
      <xdr:nvPicPr>
        <xdr:cNvPr id="89" name="Рисунок 88" descr="ÑÐ¾ÑÑ ÑÐ¾Ð·Ð¾Ð²ÑÐ¹ ÑÐ¾ÑÑÐ¸ ÐºÐ¾Ð»ÑÑÐ¾"/>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06824" y="61464265"/>
          <a:ext cx="941294" cy="939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145676</xdr:colOff>
      <xdr:row>83</xdr:row>
      <xdr:rowOff>0</xdr:rowOff>
    </xdr:from>
    <xdr:to>
      <xdr:col>1</xdr:col>
      <xdr:colOff>1142999</xdr:colOff>
      <xdr:row>83</xdr:row>
      <xdr:rowOff>994985</xdr:rowOff>
    </xdr:to>
    <xdr:pic>
      <xdr:nvPicPr>
        <xdr:cNvPr id="90" name="Рисунок 89" descr="ÑÐ¾ÑÑ ÑÐ¾Ð·Ð¾Ð²ÑÐ¹ ÑÐ¾ÑÑÐ¸ ÐºÐ¾Ð»ÑÑÐ¾"/>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50794" y="65509588"/>
          <a:ext cx="997323" cy="994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302560</xdr:colOff>
      <xdr:row>82</xdr:row>
      <xdr:rowOff>33619</xdr:rowOff>
    </xdr:from>
    <xdr:to>
      <xdr:col>1</xdr:col>
      <xdr:colOff>1232648</xdr:colOff>
      <xdr:row>82</xdr:row>
      <xdr:rowOff>961527</xdr:rowOff>
    </xdr:to>
    <xdr:pic>
      <xdr:nvPicPr>
        <xdr:cNvPr id="91" name="Рисунок 90" descr="ÑÐ¾ÑÑ ÑÐ¾Ð·Ð¾Ð²ÑÐ¹ ÑÐ¾ÑÑÐ¸ ÑÐ°ÑÐ¸Ðº"/>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907678" y="65543207"/>
          <a:ext cx="930088" cy="927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201707</xdr:colOff>
      <xdr:row>81</xdr:row>
      <xdr:rowOff>22413</xdr:rowOff>
    </xdr:from>
    <xdr:to>
      <xdr:col>1</xdr:col>
      <xdr:colOff>1120589</xdr:colOff>
      <xdr:row>81</xdr:row>
      <xdr:rowOff>939141</xdr:rowOff>
    </xdr:to>
    <xdr:pic>
      <xdr:nvPicPr>
        <xdr:cNvPr id="92" name="Рисунок 91" descr="ÑÐ¾ÑÑ ÑÐ¾Ð·Ð¾Ð²ÑÐ¹ ÑÐ¾ÑÑÐ¸ ÐºÐ¾Ð»ÑÑÐ¾"/>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06825" y="65532001"/>
          <a:ext cx="918882" cy="91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224119</xdr:colOff>
      <xdr:row>80</xdr:row>
      <xdr:rowOff>44823</xdr:rowOff>
    </xdr:from>
    <xdr:to>
      <xdr:col>1</xdr:col>
      <xdr:colOff>1176619</xdr:colOff>
      <xdr:row>80</xdr:row>
      <xdr:rowOff>995090</xdr:rowOff>
    </xdr:to>
    <xdr:pic>
      <xdr:nvPicPr>
        <xdr:cNvPr id="93" name="Рисунок 92" descr="ÑÐ¾ÑÑ ÑÐ¾Ð·Ð¾Ð²ÑÐ¹ ÑÐ¾ÑÑÐ¸ ÑÐ°ÑÐ¸Ðº"/>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829237" y="65554411"/>
          <a:ext cx="952500" cy="95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201707</xdr:colOff>
      <xdr:row>74</xdr:row>
      <xdr:rowOff>56030</xdr:rowOff>
    </xdr:from>
    <xdr:to>
      <xdr:col>1</xdr:col>
      <xdr:colOff>1086971</xdr:colOff>
      <xdr:row>74</xdr:row>
      <xdr:rowOff>939220</xdr:rowOff>
    </xdr:to>
    <xdr:pic>
      <xdr:nvPicPr>
        <xdr:cNvPr id="94" name="Рисунок 93" descr="ÑÐ¾Ð·Ð¾Ð²ÑÐ¹ ÐºÐ¾Ð»ÑÑÐ¾"/>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806825" y="60410912"/>
          <a:ext cx="885264" cy="883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179295</xdr:colOff>
      <xdr:row>72</xdr:row>
      <xdr:rowOff>33619</xdr:rowOff>
    </xdr:from>
    <xdr:to>
      <xdr:col>1</xdr:col>
      <xdr:colOff>1131795</xdr:colOff>
      <xdr:row>72</xdr:row>
      <xdr:rowOff>983886</xdr:rowOff>
    </xdr:to>
    <xdr:pic>
      <xdr:nvPicPr>
        <xdr:cNvPr id="95" name="Рисунок 94" descr="ÑÐ¾ÑÑ ÑÐ¾Ð·Ð¾Ð²ÑÐ¹ ÑÑÐµÐ±ÐµÐ»Ñ"/>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84413" y="59357560"/>
          <a:ext cx="952500" cy="95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179295</xdr:colOff>
      <xdr:row>71</xdr:row>
      <xdr:rowOff>56030</xdr:rowOff>
    </xdr:from>
    <xdr:to>
      <xdr:col>1</xdr:col>
      <xdr:colOff>1131795</xdr:colOff>
      <xdr:row>71</xdr:row>
      <xdr:rowOff>1006297</xdr:rowOff>
    </xdr:to>
    <xdr:pic>
      <xdr:nvPicPr>
        <xdr:cNvPr id="96" name="Рисунок 95" descr="ÑÐ¾Ð·Ð¾Ð²ÑÐ¹ ÐºÐ¾Ð»ÑÑÐ¾"/>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84413" y="59379971"/>
          <a:ext cx="952500" cy="95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69</xdr:row>
      <xdr:rowOff>22412</xdr:rowOff>
    </xdr:from>
    <xdr:to>
      <xdr:col>1</xdr:col>
      <xdr:colOff>1165411</xdr:colOff>
      <xdr:row>69</xdr:row>
      <xdr:rowOff>995038</xdr:rowOff>
    </xdr:to>
    <xdr:pic>
      <xdr:nvPicPr>
        <xdr:cNvPr id="97" name="Рисунок 96" descr="ÑÐ¾ÑÑ Ð¶ÐµÐ»ÑÑÐ¹ ÑÑÐµÐ±ÐµÐ»Ñ"/>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95618" y="58315412"/>
          <a:ext cx="974911" cy="97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100853</xdr:colOff>
      <xdr:row>63</xdr:row>
      <xdr:rowOff>1019735</xdr:rowOff>
    </xdr:from>
    <xdr:to>
      <xdr:col>1</xdr:col>
      <xdr:colOff>1120588</xdr:colOff>
      <xdr:row>64</xdr:row>
      <xdr:rowOff>1006139</xdr:rowOff>
    </xdr:to>
    <xdr:pic>
      <xdr:nvPicPr>
        <xdr:cNvPr id="98" name="Рисунок 97" descr="ÑÐ¾ÑÑ Ð¶ÐµÐ»ÑÑÐ¹ ÑÑÐµÐ±ÐµÐ»Ñ"/>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05971" y="60343676"/>
          <a:ext cx="1019735" cy="1017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145677</xdr:colOff>
      <xdr:row>100</xdr:row>
      <xdr:rowOff>0</xdr:rowOff>
    </xdr:from>
    <xdr:to>
      <xdr:col>1</xdr:col>
      <xdr:colOff>1143000</xdr:colOff>
      <xdr:row>100</xdr:row>
      <xdr:rowOff>994985</xdr:rowOff>
    </xdr:to>
    <xdr:pic>
      <xdr:nvPicPr>
        <xdr:cNvPr id="99" name="Рисунок 98" descr="ÑÐ¸Ð¾Ð»ÐµÑ ÐºÐ¾Ð»ÑÑÐ¾"/>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0795" y="87159353"/>
          <a:ext cx="997323" cy="994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112059</xdr:colOff>
      <xdr:row>98</xdr:row>
      <xdr:rowOff>1</xdr:rowOff>
    </xdr:from>
    <xdr:to>
      <xdr:col>1</xdr:col>
      <xdr:colOff>1098176</xdr:colOff>
      <xdr:row>98</xdr:row>
      <xdr:rowOff>983807</xdr:rowOff>
    </xdr:to>
    <xdr:pic>
      <xdr:nvPicPr>
        <xdr:cNvPr id="100" name="Рисунок 99" descr="Ñ ÑÐ¸Ð¾Ð»ÐµÑ ÑÑÐµÐ±ÐµÐ»Ñ"/>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17177" y="86128413"/>
          <a:ext cx="986117" cy="983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145676</xdr:colOff>
      <xdr:row>97</xdr:row>
      <xdr:rowOff>1</xdr:rowOff>
    </xdr:from>
    <xdr:to>
      <xdr:col>1</xdr:col>
      <xdr:colOff>1077949</xdr:colOff>
      <xdr:row>97</xdr:row>
      <xdr:rowOff>930089</xdr:rowOff>
    </xdr:to>
    <xdr:pic>
      <xdr:nvPicPr>
        <xdr:cNvPr id="101" name="Рисунок 100" descr="ÑÐ¸Ð¾Ð»ÐµÑ ÐºÐ¾Ð»ÑÑÐ¾"/>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0794" y="86128413"/>
          <a:ext cx="932273" cy="930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179295</xdr:colOff>
      <xdr:row>93</xdr:row>
      <xdr:rowOff>11206</xdr:rowOff>
    </xdr:from>
    <xdr:to>
      <xdr:col>1</xdr:col>
      <xdr:colOff>1165412</xdr:colOff>
      <xdr:row>93</xdr:row>
      <xdr:rowOff>995012</xdr:rowOff>
    </xdr:to>
    <xdr:pic>
      <xdr:nvPicPr>
        <xdr:cNvPr id="102" name="Рисунок 101" descr="Ñ ÑÐ¸Ð¾Ð»ÐµÑ ÑÑÐµÐ±ÐµÐ»Ñ"/>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84413" y="83046794"/>
          <a:ext cx="986117" cy="983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212913</xdr:colOff>
      <xdr:row>86</xdr:row>
      <xdr:rowOff>78443</xdr:rowOff>
    </xdr:from>
    <xdr:to>
      <xdr:col>1</xdr:col>
      <xdr:colOff>1098177</xdr:colOff>
      <xdr:row>86</xdr:row>
      <xdr:rowOff>961632</xdr:rowOff>
    </xdr:to>
    <xdr:pic>
      <xdr:nvPicPr>
        <xdr:cNvPr id="103" name="Рисунок 102" descr="Ñ ÑÐ¸Ð¾Ð»ÐµÑ ÑÑÐµÐ±ÐµÐ»Ñ"/>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818031" y="76928384"/>
          <a:ext cx="885264" cy="883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235324</xdr:colOff>
      <xdr:row>53</xdr:row>
      <xdr:rowOff>67235</xdr:rowOff>
    </xdr:from>
    <xdr:to>
      <xdr:col>1</xdr:col>
      <xdr:colOff>1131794</xdr:colOff>
      <xdr:row>53</xdr:row>
      <xdr:rowOff>961604</xdr:rowOff>
    </xdr:to>
    <xdr:pic>
      <xdr:nvPicPr>
        <xdr:cNvPr id="104" name="Рисунок 103" descr="ÐºÐ»Ð°ÑÑÐ¸Ðº Ñ Ð¿ÑÐ¾Ð·ÑÐ°ÑÐ½Ð°Ñ ÐºÐ¾Ð»ÑÑÐ¾"/>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840442" y="43927059"/>
          <a:ext cx="896470" cy="894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190501</xdr:colOff>
      <xdr:row>52</xdr:row>
      <xdr:rowOff>11205</xdr:rowOff>
    </xdr:from>
    <xdr:to>
      <xdr:col>1</xdr:col>
      <xdr:colOff>1143001</xdr:colOff>
      <xdr:row>52</xdr:row>
      <xdr:rowOff>961472</xdr:rowOff>
    </xdr:to>
    <xdr:pic>
      <xdr:nvPicPr>
        <xdr:cNvPr id="105" name="Рисунок 104" descr="ÐºÐ»Ð°ÑÑÐ¸Ðº Ñ Ð¿ÑÐ¾Ð·ÑÐ°ÑÐ½Ð°Ñ ÑÐ°ÑÐ¸Ðº"/>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95619" y="43871029"/>
          <a:ext cx="952500" cy="95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235324</xdr:colOff>
      <xdr:row>51</xdr:row>
      <xdr:rowOff>33619</xdr:rowOff>
    </xdr:from>
    <xdr:to>
      <xdr:col>1</xdr:col>
      <xdr:colOff>1176618</xdr:colOff>
      <xdr:row>51</xdr:row>
      <xdr:rowOff>972707</xdr:rowOff>
    </xdr:to>
    <xdr:pic>
      <xdr:nvPicPr>
        <xdr:cNvPr id="106" name="Рисунок 105" descr="ÐºÐ»Ð°ÑÑÐ¸Ðº ÑÐ¸ÑÐµÐ½ÐµÐ²ÑÐ¹ ÑÑÐµÐ±ÐµÐ»Ñ"/>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840442" y="43893443"/>
          <a:ext cx="941294" cy="939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224119</xdr:colOff>
      <xdr:row>47</xdr:row>
      <xdr:rowOff>22412</xdr:rowOff>
    </xdr:from>
    <xdr:to>
      <xdr:col>1</xdr:col>
      <xdr:colOff>1176619</xdr:colOff>
      <xdr:row>47</xdr:row>
      <xdr:rowOff>972679</xdr:rowOff>
    </xdr:to>
    <xdr:pic>
      <xdr:nvPicPr>
        <xdr:cNvPr id="107" name="Рисунок 106" descr="Ð» ÑÑÐµÐ±ÐµÐ»Ñ ÑÐ¸ÑÐµÐ½ÐµÐ²Ð°Ñ"/>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829237" y="40789412"/>
          <a:ext cx="952500" cy="95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179294</xdr:colOff>
      <xdr:row>46</xdr:row>
      <xdr:rowOff>33618</xdr:rowOff>
    </xdr:from>
    <xdr:to>
      <xdr:col>1</xdr:col>
      <xdr:colOff>1100335</xdr:colOff>
      <xdr:row>46</xdr:row>
      <xdr:rowOff>952500</xdr:rowOff>
    </xdr:to>
    <xdr:pic>
      <xdr:nvPicPr>
        <xdr:cNvPr id="108" name="Рисунок 107" descr="Ð» ÐºÐ¾Ð»ÑÑÐ¾ ÑÐ¸ÑÐµÐ½ÐµÐ²Ð°Ñ"/>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84412" y="40800618"/>
          <a:ext cx="921041" cy="918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179294</xdr:colOff>
      <xdr:row>40</xdr:row>
      <xdr:rowOff>11207</xdr:rowOff>
    </xdr:from>
    <xdr:to>
      <xdr:col>1</xdr:col>
      <xdr:colOff>1165411</xdr:colOff>
      <xdr:row>40</xdr:row>
      <xdr:rowOff>995013</xdr:rowOff>
    </xdr:to>
    <xdr:pic>
      <xdr:nvPicPr>
        <xdr:cNvPr id="109" name="Рисунок 108" descr="ÑÐ°ÑÐ° Ð¼ÐµÐ»ÑÐ½Ð° Ð¼ Ð³Ð¾Ð»ÑÐ±ÑÐµ Ð±Ð»ÐµÑÑÐºÐ¸"/>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84412" y="35623501"/>
          <a:ext cx="986117" cy="983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156882</xdr:colOff>
      <xdr:row>65</xdr:row>
      <xdr:rowOff>123265</xdr:rowOff>
    </xdr:from>
    <xdr:to>
      <xdr:col>1</xdr:col>
      <xdr:colOff>1274279</xdr:colOff>
      <xdr:row>65</xdr:row>
      <xdr:rowOff>874059</xdr:rowOff>
    </xdr:to>
    <xdr:pic>
      <xdr:nvPicPr>
        <xdr:cNvPr id="110" name="Рисунок 109" descr="ÑÐ¾Ð·Ð¾Ð²ÑÐ¹ ÑÐ°ÑÐ¸Ðº"/>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62000" y="61509089"/>
          <a:ext cx="1117397" cy="750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257736</xdr:colOff>
      <xdr:row>77</xdr:row>
      <xdr:rowOff>56030</xdr:rowOff>
    </xdr:from>
    <xdr:to>
      <xdr:col>1</xdr:col>
      <xdr:colOff>1131794</xdr:colOff>
      <xdr:row>77</xdr:row>
      <xdr:rowOff>928039</xdr:rowOff>
    </xdr:to>
    <xdr:pic>
      <xdr:nvPicPr>
        <xdr:cNvPr id="111" name="Рисунок 110" descr="ÑÐ¾ÑÑ ÑÐ¾Ð·Ð¾Ð²ÑÐ¹ ÑÐ¾ÑÑÐ¸ ÑÐ°ÑÐ¸Ðº"/>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862854" y="75875030"/>
          <a:ext cx="874058" cy="872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104775</xdr:colOff>
      <xdr:row>7</xdr:row>
      <xdr:rowOff>152400</xdr:rowOff>
    </xdr:from>
    <xdr:to>
      <xdr:col>1</xdr:col>
      <xdr:colOff>1047750</xdr:colOff>
      <xdr:row>7</xdr:row>
      <xdr:rowOff>1095375</xdr:rowOff>
    </xdr:to>
    <xdr:pic>
      <xdr:nvPicPr>
        <xdr:cNvPr id="2" name="Рисунок 1" descr="http://lotos54.ru/components/com_jshopping/files/img_products/thumb_rolik.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38150" y="666750"/>
          <a:ext cx="94297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141754</xdr:colOff>
      <xdr:row>8</xdr:row>
      <xdr:rowOff>62193</xdr:rowOff>
    </xdr:from>
    <xdr:to>
      <xdr:col>1</xdr:col>
      <xdr:colOff>1076326</xdr:colOff>
      <xdr:row>8</xdr:row>
      <xdr:rowOff>996765</xdr:rowOff>
    </xdr:to>
    <xdr:pic>
      <xdr:nvPicPr>
        <xdr:cNvPr id="3" name="Рисунок 2" descr="http://lotos54.ru/components/com_jshopping/files/img_products/thumb_ba_babycream140617.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75129" y="2357718"/>
          <a:ext cx="934572" cy="934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104776</xdr:colOff>
      <xdr:row>11</xdr:row>
      <xdr:rowOff>104776</xdr:rowOff>
    </xdr:from>
    <xdr:to>
      <xdr:col>1</xdr:col>
      <xdr:colOff>1104900</xdr:colOff>
      <xdr:row>11</xdr:row>
      <xdr:rowOff>1104900</xdr:rowOff>
    </xdr:to>
    <xdr:pic>
      <xdr:nvPicPr>
        <xdr:cNvPr id="4" name="Рисунок 3" descr="http://lotos54.ru/components/com_jshopping/files/img_products/thumb_footmask24.03.17.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438151" y="11572876"/>
          <a:ext cx="100012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9</xdr:row>
      <xdr:rowOff>114300</xdr:rowOff>
    </xdr:from>
    <xdr:to>
      <xdr:col>1</xdr:col>
      <xdr:colOff>1066800</xdr:colOff>
      <xdr:row>9</xdr:row>
      <xdr:rowOff>1085850</xdr:rowOff>
    </xdr:to>
    <xdr:pic>
      <xdr:nvPicPr>
        <xdr:cNvPr id="5" name="Рисунок 4" descr="http://lotos54.ru/components/com_jshopping/files/img_products/thumb_40g-Hydra-Delicate-Banana-Kawaii-font-b-Hand-b-font-Cream-Moisture-Nourishing-Anti-Chapping-Oil.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28625" y="7048500"/>
          <a:ext cx="97155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47626</xdr:colOff>
      <xdr:row>13</xdr:row>
      <xdr:rowOff>47625</xdr:rowOff>
    </xdr:from>
    <xdr:to>
      <xdr:col>1</xdr:col>
      <xdr:colOff>1095376</xdr:colOff>
      <xdr:row>13</xdr:row>
      <xdr:rowOff>1095375</xdr:rowOff>
    </xdr:to>
    <xdr:pic>
      <xdr:nvPicPr>
        <xdr:cNvPr id="6" name="Рисунок 5" descr="http://lotos54.ru/components/com_jshopping/files/img_products/thumb_2604447720_131455853.400x400.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1001" y="15430500"/>
          <a:ext cx="104775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14</xdr:row>
      <xdr:rowOff>123825</xdr:rowOff>
    </xdr:from>
    <xdr:to>
      <xdr:col>1</xdr:col>
      <xdr:colOff>1047750</xdr:colOff>
      <xdr:row>14</xdr:row>
      <xdr:rowOff>1038225</xdr:rowOff>
    </xdr:to>
    <xdr:pic>
      <xdr:nvPicPr>
        <xdr:cNvPr id="7" name="Рисунок 6" descr="http://lotos54.ru/components/com_jshopping/files/img_products/thumb_Springs-24-k-gold-liquid-anti-wrinkle-whitening-hydrating-essence-concentrate-muscle-bottom-carry-bright-color.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466725" y="16716375"/>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57151</xdr:colOff>
      <xdr:row>15</xdr:row>
      <xdr:rowOff>114301</xdr:rowOff>
    </xdr:from>
    <xdr:to>
      <xdr:col>1</xdr:col>
      <xdr:colOff>1038225</xdr:colOff>
      <xdr:row>15</xdr:row>
      <xdr:rowOff>1095375</xdr:rowOff>
    </xdr:to>
    <xdr:pic>
      <xdr:nvPicPr>
        <xdr:cNvPr id="8" name="Рисунок 7" descr="http://lotos54.ru/components/com_jshopping/files/img_products/thumb_bioaqua_ha260117.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90526" y="18507076"/>
          <a:ext cx="981074" cy="98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81915</xdr:colOff>
      <xdr:row>17</xdr:row>
      <xdr:rowOff>93345</xdr:rowOff>
    </xdr:from>
    <xdr:to>
      <xdr:col>1</xdr:col>
      <xdr:colOff>1108758</xdr:colOff>
      <xdr:row>18</xdr:row>
      <xdr:rowOff>0</xdr:rowOff>
    </xdr:to>
    <xdr:pic>
      <xdr:nvPicPr>
        <xdr:cNvPr id="9" name="Рисунок 8" descr="http://lotos54.ru/components/com_jshopping/files/img_products/thumb_09032017_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415290" y="22934295"/>
          <a:ext cx="1026843"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123824</xdr:colOff>
      <xdr:row>18</xdr:row>
      <xdr:rowOff>95249</xdr:rowOff>
    </xdr:from>
    <xdr:to>
      <xdr:col>1</xdr:col>
      <xdr:colOff>1085849</xdr:colOff>
      <xdr:row>18</xdr:row>
      <xdr:rowOff>1057274</xdr:rowOff>
    </xdr:to>
    <xdr:pic>
      <xdr:nvPicPr>
        <xdr:cNvPr id="10" name="Рисунок 9" descr="http://lotos54.ru/components/com_jshopping/files/img_products/thumb_3116239224_448151784.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457199" y="25412699"/>
          <a:ext cx="9620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19</xdr:row>
      <xdr:rowOff>133350</xdr:rowOff>
    </xdr:from>
    <xdr:to>
      <xdr:col>1</xdr:col>
      <xdr:colOff>1038225</xdr:colOff>
      <xdr:row>19</xdr:row>
      <xdr:rowOff>1095375</xdr:rowOff>
    </xdr:to>
    <xdr:pic>
      <xdr:nvPicPr>
        <xdr:cNvPr id="11" name="Рисунок 10" descr="http://lotos54.ru/components/com_jshopping/files/img_products/thumb_The-shrinkage-of-bamboo-font-b-charcoal-b-font-wash-font-b-facial-b-font-font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409575" y="26793825"/>
          <a:ext cx="9620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20</xdr:row>
      <xdr:rowOff>104775</xdr:rowOff>
    </xdr:from>
    <xdr:to>
      <xdr:col>1</xdr:col>
      <xdr:colOff>1066800</xdr:colOff>
      <xdr:row>20</xdr:row>
      <xdr:rowOff>1085850</xdr:rowOff>
    </xdr:to>
    <xdr:pic>
      <xdr:nvPicPr>
        <xdr:cNvPr id="12" name="Рисунок 11" descr="http://lotos54.ru/components/com_jshopping/files/img_products/thumb______________________________-480x640.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419100" y="28308300"/>
          <a:ext cx="9810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21</xdr:row>
      <xdr:rowOff>76200</xdr:rowOff>
    </xdr:from>
    <xdr:to>
      <xdr:col>1</xdr:col>
      <xdr:colOff>1085850</xdr:colOff>
      <xdr:row>21</xdr:row>
      <xdr:rowOff>1019175</xdr:rowOff>
    </xdr:to>
    <xdr:pic>
      <xdr:nvPicPr>
        <xdr:cNvPr id="13" name="Рисунок 12" descr="http://lotos54.ru/components/com_jshopping/files/img_products/thumb_2015-New-arrival-80pcs-sweet-scented-osmanthus-eye-mask-eye-care-moisturizing-pouch-desalt-black-rim.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476250" y="29746575"/>
          <a:ext cx="94297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22</xdr:row>
      <xdr:rowOff>114300</xdr:rowOff>
    </xdr:from>
    <xdr:to>
      <xdr:col>1</xdr:col>
      <xdr:colOff>1123950</xdr:colOff>
      <xdr:row>22</xdr:row>
      <xdr:rowOff>1095375</xdr:rowOff>
    </xdr:to>
    <xdr:pic>
      <xdr:nvPicPr>
        <xdr:cNvPr id="14" name="Рисунок 13" descr="http://lotos54.ru/components/com_jshopping/files/img_products/thumb_0_4d786b_eecbb05b_orig.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476250" y="31613475"/>
          <a:ext cx="9810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76201</xdr:colOff>
      <xdr:row>24</xdr:row>
      <xdr:rowOff>85726</xdr:rowOff>
    </xdr:from>
    <xdr:to>
      <xdr:col>1</xdr:col>
      <xdr:colOff>1057275</xdr:colOff>
      <xdr:row>24</xdr:row>
      <xdr:rowOff>1066800</xdr:rowOff>
    </xdr:to>
    <xdr:pic>
      <xdr:nvPicPr>
        <xdr:cNvPr id="15" name="Рисунок 14" descr="http://lotos54.ru/components/com_jshopping/files/img_products/thumb_DSC_000314.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409576" y="37109401"/>
          <a:ext cx="981074" cy="98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25</xdr:row>
      <xdr:rowOff>161925</xdr:rowOff>
    </xdr:from>
    <xdr:to>
      <xdr:col>1</xdr:col>
      <xdr:colOff>1066800</xdr:colOff>
      <xdr:row>25</xdr:row>
      <xdr:rowOff>1104900</xdr:rowOff>
    </xdr:to>
    <xdr:pic>
      <xdr:nvPicPr>
        <xdr:cNvPr id="16" name="Рисунок 15" descr="http://lotos54.ru/components/com_jshopping/files/img_products/thumb_3314933056_1022015934.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457200" y="38538150"/>
          <a:ext cx="94297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133349</xdr:colOff>
      <xdr:row>26</xdr:row>
      <xdr:rowOff>133349</xdr:rowOff>
    </xdr:from>
    <xdr:to>
      <xdr:col>1</xdr:col>
      <xdr:colOff>1038224</xdr:colOff>
      <xdr:row>26</xdr:row>
      <xdr:rowOff>1038224</xdr:rowOff>
    </xdr:to>
    <xdr:pic>
      <xdr:nvPicPr>
        <xdr:cNvPr id="17" name="Рисунок 16" descr="http://lotos54.ru/components/com_jshopping/files/img_products/thumb_-5pcs-set-Brand-New-BIOAQUA-Face-Care-Masks-Whitening-Moisturizing-Nourishing-Fashion-font-b-Animal.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466724" y="41462324"/>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27</xdr:row>
      <xdr:rowOff>161925</xdr:rowOff>
    </xdr:from>
    <xdr:to>
      <xdr:col>1</xdr:col>
      <xdr:colOff>1076325</xdr:colOff>
      <xdr:row>27</xdr:row>
      <xdr:rowOff>1066800</xdr:rowOff>
    </xdr:to>
    <xdr:pic>
      <xdr:nvPicPr>
        <xdr:cNvPr id="18" name="Рисунок 17" descr="http://lotos54.ru/components/com_jshopping/files/img_products/thumb_BIOAQUA-font-b-Dog-b-font-Animal-Series-Facial-Mask-for-Winter-Moisturizing-Skin-Shrink-Pores__1_.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504825" y="4347210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28</xdr:row>
      <xdr:rowOff>142875</xdr:rowOff>
    </xdr:from>
    <xdr:to>
      <xdr:col>1</xdr:col>
      <xdr:colOff>1095375</xdr:colOff>
      <xdr:row>28</xdr:row>
      <xdr:rowOff>1057275</xdr:rowOff>
    </xdr:to>
    <xdr:pic>
      <xdr:nvPicPr>
        <xdr:cNvPr id="19" name="Рисунок 18" descr="http://lotos54.ru/components/com_jshopping/files/img_products/thumb_bioaqua_animal260117.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514350" y="4516755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29</xdr:row>
      <xdr:rowOff>66675</xdr:rowOff>
    </xdr:from>
    <xdr:to>
      <xdr:col>1</xdr:col>
      <xdr:colOff>1123950</xdr:colOff>
      <xdr:row>29</xdr:row>
      <xdr:rowOff>1095375</xdr:rowOff>
    </xdr:to>
    <xdr:pic>
      <xdr:nvPicPr>
        <xdr:cNvPr id="20" name="Рисунок 19" descr="http://lotos54.ru/components/com_jshopping/files/img_products/thumb_2631750179_131455853.400x400.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428625" y="46539150"/>
          <a:ext cx="10287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30</xdr:row>
      <xdr:rowOff>104775</xdr:rowOff>
    </xdr:from>
    <xdr:to>
      <xdr:col>1</xdr:col>
      <xdr:colOff>1085851</xdr:colOff>
      <xdr:row>30</xdr:row>
      <xdr:rowOff>1085851</xdr:rowOff>
    </xdr:to>
    <xdr:pic>
      <xdr:nvPicPr>
        <xdr:cNvPr id="21" name="Рисунок 20" descr="http://lotos54.ru/components/com_jshopping/files/img_products/thumb_08032017.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438150" y="48063150"/>
          <a:ext cx="981076" cy="981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114299</xdr:colOff>
      <xdr:row>32</xdr:row>
      <xdr:rowOff>152399</xdr:rowOff>
    </xdr:from>
    <xdr:to>
      <xdr:col>1</xdr:col>
      <xdr:colOff>1019174</xdr:colOff>
      <xdr:row>32</xdr:row>
      <xdr:rowOff>1057274</xdr:rowOff>
    </xdr:to>
    <xdr:pic>
      <xdr:nvPicPr>
        <xdr:cNvPr id="22" name="Рисунок 21" descr="http://lotos54.ru/components/com_jshopping/files/img_products/thumb_2527442524_131455853.400x400.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447674" y="51339749"/>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171449</xdr:colOff>
      <xdr:row>33</xdr:row>
      <xdr:rowOff>133349</xdr:rowOff>
    </xdr:from>
    <xdr:to>
      <xdr:col>1</xdr:col>
      <xdr:colOff>1123950</xdr:colOff>
      <xdr:row>33</xdr:row>
      <xdr:rowOff>1085850</xdr:rowOff>
    </xdr:to>
    <xdr:pic>
      <xdr:nvPicPr>
        <xdr:cNvPr id="23" name="Рисунок 22" descr="http://lotos54.ru/components/com_jshopping/files/img_products/thumb_2527442524_131455853.400x400.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504824" y="54121049"/>
          <a:ext cx="952501"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34</xdr:row>
      <xdr:rowOff>123825</xdr:rowOff>
    </xdr:from>
    <xdr:to>
      <xdr:col>1</xdr:col>
      <xdr:colOff>1009650</xdr:colOff>
      <xdr:row>34</xdr:row>
      <xdr:rowOff>1000125</xdr:rowOff>
    </xdr:to>
    <xdr:pic>
      <xdr:nvPicPr>
        <xdr:cNvPr id="24" name="Рисунок 23" descr="http://lotos54.ru/components/com_jshopping/files/img_products/thumb_500ML-Natural-font-b-Hair-b-font-Care-Deep-Repair-Masque-font-b-Hair-b-font.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466725" y="5683567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35</xdr:row>
      <xdr:rowOff>123825</xdr:rowOff>
    </xdr:from>
    <xdr:to>
      <xdr:col>1</xdr:col>
      <xdr:colOff>981075</xdr:colOff>
      <xdr:row>35</xdr:row>
      <xdr:rowOff>1000125</xdr:rowOff>
    </xdr:to>
    <xdr:pic>
      <xdr:nvPicPr>
        <xdr:cNvPr id="25" name="Рисунок 24" descr="http://lotos54.ru/components/com_jshopping/files/img_products/thumb_Ginger-shampoo-oil-controlling-Deep-Cleansing-font-b-Conditioner-b-font-to-improve-anti-dandruff-head.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438150" y="58483500"/>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36</xdr:row>
      <xdr:rowOff>19050</xdr:rowOff>
    </xdr:from>
    <xdr:to>
      <xdr:col>1</xdr:col>
      <xdr:colOff>1057275</xdr:colOff>
      <xdr:row>36</xdr:row>
      <xdr:rowOff>1000125</xdr:rowOff>
    </xdr:to>
    <xdr:pic>
      <xdr:nvPicPr>
        <xdr:cNvPr id="26" name="Рисунок 25" descr="http://lotos54.ru/components/com_jshopping/files/img_products/thumb_500ml-Ginger-Hair-Mask-Deep-Dry-Damaged-repair-font-b-Masque-b-font-straightening-Hair-Conditioner.jp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409575" y="60302775"/>
          <a:ext cx="9810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37</xdr:row>
      <xdr:rowOff>133350</xdr:rowOff>
    </xdr:from>
    <xdr:to>
      <xdr:col>1</xdr:col>
      <xdr:colOff>1009650</xdr:colOff>
      <xdr:row>37</xdr:row>
      <xdr:rowOff>990600</xdr:rowOff>
    </xdr:to>
    <xdr:pic>
      <xdr:nvPicPr>
        <xdr:cNvPr id="27" name="Рисунок 26" descr="http://lotos54.ru/components/com_jshopping/files/img_products/thumb_3392337751_131455853.400x400.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485775" y="627316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23</xdr:row>
      <xdr:rowOff>133350</xdr:rowOff>
    </xdr:from>
    <xdr:to>
      <xdr:col>1</xdr:col>
      <xdr:colOff>1085850</xdr:colOff>
      <xdr:row>23</xdr:row>
      <xdr:rowOff>1085850</xdr:rowOff>
    </xdr:to>
    <xdr:pic>
      <xdr:nvPicPr>
        <xdr:cNvPr id="28" name="Рисунок 27" descr="http://lotos54.ru/components/com_jshopping/files/img_products/thumb_3575757756_131455853.400x400.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466725" y="34642425"/>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38</xdr:row>
      <xdr:rowOff>47625</xdr:rowOff>
    </xdr:from>
    <xdr:to>
      <xdr:col>1</xdr:col>
      <xdr:colOff>914400</xdr:colOff>
      <xdr:row>38</xdr:row>
      <xdr:rowOff>977617</xdr:rowOff>
    </xdr:to>
    <xdr:pic>
      <xdr:nvPicPr>
        <xdr:cNvPr id="29" name="Рисунок 28"/>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428625" y="35775900"/>
          <a:ext cx="819150" cy="929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40</xdr:row>
      <xdr:rowOff>142875</xdr:rowOff>
    </xdr:from>
    <xdr:to>
      <xdr:col>1</xdr:col>
      <xdr:colOff>1066800</xdr:colOff>
      <xdr:row>40</xdr:row>
      <xdr:rowOff>1038225</xdr:rowOff>
    </xdr:to>
    <xdr:pic>
      <xdr:nvPicPr>
        <xdr:cNvPr id="30" name="image46.jpg" title="Изображение"/>
        <xdr:cNvPicPr preferRelativeResize="0"/>
      </xdr:nvPicPr>
      <xdr:blipFill>
        <a:blip xmlns:r="http://schemas.openxmlformats.org/officeDocument/2006/relationships" r:embed="rId28" cstate="print"/>
        <a:stretch>
          <a:fillRect/>
        </a:stretch>
      </xdr:blipFill>
      <xdr:spPr>
        <a:xfrm>
          <a:off x="447675" y="68027550"/>
          <a:ext cx="952500" cy="800100"/>
        </a:xfrm>
        <a:prstGeom prst="rect">
          <a:avLst/>
        </a:prstGeom>
        <a:noFill/>
      </xdr:spPr>
    </xdr:pic>
    <xdr:clientData fLocksWithSheet="0"/>
  </xdr:twoCellAnchor>
  <xdr:twoCellAnchor>
    <xdr:from>
      <xdr:col>1</xdr:col>
      <xdr:colOff>114300</xdr:colOff>
      <xdr:row>41</xdr:row>
      <xdr:rowOff>76200</xdr:rowOff>
    </xdr:from>
    <xdr:to>
      <xdr:col>1</xdr:col>
      <xdr:colOff>1095375</xdr:colOff>
      <xdr:row>41</xdr:row>
      <xdr:rowOff>1095375</xdr:rowOff>
    </xdr:to>
    <xdr:pic>
      <xdr:nvPicPr>
        <xdr:cNvPr id="31" name="image47.jpg" title="Изображение"/>
        <xdr:cNvPicPr preferRelativeResize="0"/>
      </xdr:nvPicPr>
      <xdr:blipFill>
        <a:blip xmlns:r="http://schemas.openxmlformats.org/officeDocument/2006/relationships" r:embed="rId29" cstate="print"/>
        <a:stretch>
          <a:fillRect/>
        </a:stretch>
      </xdr:blipFill>
      <xdr:spPr>
        <a:xfrm>
          <a:off x="447675" y="68903850"/>
          <a:ext cx="981075" cy="1019175"/>
        </a:xfrm>
        <a:prstGeom prst="rect">
          <a:avLst/>
        </a:prstGeom>
        <a:noFill/>
      </xdr:spPr>
    </xdr:pic>
    <xdr:clientData fLocksWithSheet="0"/>
  </xdr:twoCellAnchor>
  <xdr:twoCellAnchor>
    <xdr:from>
      <xdr:col>1</xdr:col>
      <xdr:colOff>123825</xdr:colOff>
      <xdr:row>43</xdr:row>
      <xdr:rowOff>180975</xdr:rowOff>
    </xdr:from>
    <xdr:to>
      <xdr:col>1</xdr:col>
      <xdr:colOff>1057275</xdr:colOff>
      <xdr:row>43</xdr:row>
      <xdr:rowOff>962024</xdr:rowOff>
    </xdr:to>
    <xdr:pic>
      <xdr:nvPicPr>
        <xdr:cNvPr id="32" name="image49.jpg" title="Изображение"/>
        <xdr:cNvPicPr preferRelativeResize="0"/>
      </xdr:nvPicPr>
      <xdr:blipFill>
        <a:blip xmlns:r="http://schemas.openxmlformats.org/officeDocument/2006/relationships" r:embed="rId30" cstate="print"/>
        <a:stretch>
          <a:fillRect/>
        </a:stretch>
      </xdr:blipFill>
      <xdr:spPr>
        <a:xfrm>
          <a:off x="457200" y="70580250"/>
          <a:ext cx="933450" cy="781049"/>
        </a:xfrm>
        <a:prstGeom prst="rect">
          <a:avLst/>
        </a:prstGeom>
        <a:noFill/>
      </xdr:spPr>
    </xdr:pic>
    <xdr:clientData fLocksWithSheet="0"/>
  </xdr:twoCellAnchor>
  <xdr:twoCellAnchor>
    <xdr:from>
      <xdr:col>1</xdr:col>
      <xdr:colOff>69850</xdr:colOff>
      <xdr:row>48</xdr:row>
      <xdr:rowOff>9525</xdr:rowOff>
    </xdr:from>
    <xdr:to>
      <xdr:col>1</xdr:col>
      <xdr:colOff>1127125</xdr:colOff>
      <xdr:row>48</xdr:row>
      <xdr:rowOff>1152525</xdr:rowOff>
    </xdr:to>
    <xdr:pic>
      <xdr:nvPicPr>
        <xdr:cNvPr id="33" name="image54.jpg" title="Изображение"/>
        <xdr:cNvPicPr preferRelativeResize="0"/>
      </xdr:nvPicPr>
      <xdr:blipFill>
        <a:blip xmlns:r="http://schemas.openxmlformats.org/officeDocument/2006/relationships" r:embed="rId31" cstate="print"/>
        <a:stretch>
          <a:fillRect/>
        </a:stretch>
      </xdr:blipFill>
      <xdr:spPr>
        <a:xfrm>
          <a:off x="403225" y="81362550"/>
          <a:ext cx="1057275" cy="1143000"/>
        </a:xfrm>
        <a:prstGeom prst="rect">
          <a:avLst/>
        </a:prstGeom>
        <a:noFill/>
      </xdr:spPr>
    </xdr:pic>
    <xdr:clientData fLocksWithSheet="0"/>
  </xdr:twoCellAnchor>
  <xdr:twoCellAnchor>
    <xdr:from>
      <xdr:col>1</xdr:col>
      <xdr:colOff>200024</xdr:colOff>
      <xdr:row>52</xdr:row>
      <xdr:rowOff>171451</xdr:rowOff>
    </xdr:from>
    <xdr:to>
      <xdr:col>1</xdr:col>
      <xdr:colOff>1047749</xdr:colOff>
      <xdr:row>52</xdr:row>
      <xdr:rowOff>1028700</xdr:rowOff>
    </xdr:to>
    <xdr:pic>
      <xdr:nvPicPr>
        <xdr:cNvPr id="34" name="image60.jpg" title="Изображение"/>
        <xdr:cNvPicPr preferRelativeResize="0"/>
      </xdr:nvPicPr>
      <xdr:blipFill>
        <a:blip xmlns:r="http://schemas.openxmlformats.org/officeDocument/2006/relationships" r:embed="rId32" cstate="print"/>
        <a:stretch>
          <a:fillRect/>
        </a:stretch>
      </xdr:blipFill>
      <xdr:spPr>
        <a:xfrm>
          <a:off x="533399" y="91078051"/>
          <a:ext cx="847725" cy="857249"/>
        </a:xfrm>
        <a:prstGeom prst="rect">
          <a:avLst/>
        </a:prstGeom>
        <a:noFill/>
      </xdr:spPr>
    </xdr:pic>
    <xdr:clientData fLocksWithSheet="0"/>
  </xdr:twoCellAnchor>
  <xdr:twoCellAnchor>
    <xdr:from>
      <xdr:col>1</xdr:col>
      <xdr:colOff>95250</xdr:colOff>
      <xdr:row>61</xdr:row>
      <xdr:rowOff>19051</xdr:rowOff>
    </xdr:from>
    <xdr:to>
      <xdr:col>1</xdr:col>
      <xdr:colOff>1066800</xdr:colOff>
      <xdr:row>61</xdr:row>
      <xdr:rowOff>971551</xdr:rowOff>
    </xdr:to>
    <xdr:pic>
      <xdr:nvPicPr>
        <xdr:cNvPr id="36" name="image68.jpg" title="Изображение"/>
        <xdr:cNvPicPr preferRelativeResize="0"/>
      </xdr:nvPicPr>
      <xdr:blipFill>
        <a:blip xmlns:r="http://schemas.openxmlformats.org/officeDocument/2006/relationships" r:embed="rId33" cstate="print"/>
        <a:stretch>
          <a:fillRect/>
        </a:stretch>
      </xdr:blipFill>
      <xdr:spPr>
        <a:xfrm>
          <a:off x="428625" y="110299501"/>
          <a:ext cx="971550" cy="952500"/>
        </a:xfrm>
        <a:prstGeom prst="rect">
          <a:avLst/>
        </a:prstGeom>
        <a:noFill/>
      </xdr:spPr>
    </xdr:pic>
    <xdr:clientData fLocksWithSheet="0"/>
  </xdr:twoCellAnchor>
  <xdr:twoCellAnchor>
    <xdr:from>
      <xdr:col>1</xdr:col>
      <xdr:colOff>152399</xdr:colOff>
      <xdr:row>66</xdr:row>
      <xdr:rowOff>66675</xdr:rowOff>
    </xdr:from>
    <xdr:to>
      <xdr:col>1</xdr:col>
      <xdr:colOff>1133474</xdr:colOff>
      <xdr:row>66</xdr:row>
      <xdr:rowOff>1000125</xdr:rowOff>
    </xdr:to>
    <xdr:pic>
      <xdr:nvPicPr>
        <xdr:cNvPr id="37" name="image74.jpg" title="Изображение"/>
        <xdr:cNvPicPr preferRelativeResize="0"/>
      </xdr:nvPicPr>
      <xdr:blipFill>
        <a:blip xmlns:r="http://schemas.openxmlformats.org/officeDocument/2006/relationships" r:embed="rId34" cstate="print"/>
        <a:stretch>
          <a:fillRect/>
        </a:stretch>
      </xdr:blipFill>
      <xdr:spPr>
        <a:xfrm>
          <a:off x="485774" y="74133075"/>
          <a:ext cx="981075" cy="933450"/>
        </a:xfrm>
        <a:prstGeom prst="rect">
          <a:avLst/>
        </a:prstGeom>
        <a:noFill/>
      </xdr:spPr>
    </xdr:pic>
    <xdr:clientData fLocksWithSheet="0"/>
  </xdr:twoCellAnchor>
  <xdr:twoCellAnchor>
    <xdr:from>
      <xdr:col>1</xdr:col>
      <xdr:colOff>0</xdr:colOff>
      <xdr:row>66</xdr:row>
      <xdr:rowOff>723901</xdr:rowOff>
    </xdr:from>
    <xdr:to>
      <xdr:col>1</xdr:col>
      <xdr:colOff>0</xdr:colOff>
      <xdr:row>66</xdr:row>
      <xdr:rowOff>1447800</xdr:rowOff>
    </xdr:to>
    <xdr:pic>
      <xdr:nvPicPr>
        <xdr:cNvPr id="38" name="Рисунок 3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33375" y="121281826"/>
          <a:ext cx="0" cy="723899"/>
        </a:xfrm>
        <a:prstGeom prst="rect">
          <a:avLst/>
        </a:prstGeom>
      </xdr:spPr>
    </xdr:pic>
    <xdr:clientData/>
  </xdr:twoCellAnchor>
  <xdr:twoCellAnchor>
    <xdr:from>
      <xdr:col>1</xdr:col>
      <xdr:colOff>0</xdr:colOff>
      <xdr:row>41</xdr:row>
      <xdr:rowOff>762000</xdr:rowOff>
    </xdr:from>
    <xdr:to>
      <xdr:col>1</xdr:col>
      <xdr:colOff>0</xdr:colOff>
      <xdr:row>41</xdr:row>
      <xdr:rowOff>790575</xdr:rowOff>
    </xdr:to>
    <xdr:pic>
      <xdr:nvPicPr>
        <xdr:cNvPr id="39" name="Рисунок 38"/>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33375" y="69589650"/>
          <a:ext cx="0" cy="28575"/>
        </a:xfrm>
        <a:prstGeom prst="rect">
          <a:avLst/>
        </a:prstGeom>
      </xdr:spPr>
    </xdr:pic>
    <xdr:clientData/>
  </xdr:twoCellAnchor>
  <xdr:twoCellAnchor>
    <xdr:from>
      <xdr:col>1</xdr:col>
      <xdr:colOff>276226</xdr:colOff>
      <xdr:row>12</xdr:row>
      <xdr:rowOff>219075</xdr:rowOff>
    </xdr:from>
    <xdr:to>
      <xdr:col>1</xdr:col>
      <xdr:colOff>915190</xdr:colOff>
      <xdr:row>12</xdr:row>
      <xdr:rowOff>1085850</xdr:rowOff>
    </xdr:to>
    <xdr:pic>
      <xdr:nvPicPr>
        <xdr:cNvPr id="40" name="图片 2"/>
        <xdr:cNvPicPr>
          <a:picLocks noChangeAspect="1"/>
        </xdr:cNvPicPr>
      </xdr:nvPicPr>
      <xdr:blipFill>
        <a:blip xmlns:r="http://schemas.openxmlformats.org/officeDocument/2006/relationships" r:embed="rId36"/>
        <a:stretch>
          <a:fillRect/>
        </a:stretch>
      </xdr:blipFill>
      <xdr:spPr>
        <a:xfrm>
          <a:off x="609601" y="13896975"/>
          <a:ext cx="638964" cy="866775"/>
        </a:xfrm>
        <a:prstGeom prst="rect">
          <a:avLst/>
        </a:prstGeom>
        <a:noFill/>
        <a:ln w="9525">
          <a:noFill/>
          <a:miter/>
        </a:ln>
      </xdr:spPr>
    </xdr:pic>
    <xdr:clientData/>
  </xdr:twoCellAnchor>
  <xdr:twoCellAnchor editAs="oneCell">
    <xdr:from>
      <xdr:col>1</xdr:col>
      <xdr:colOff>133350</xdr:colOff>
      <xdr:row>39</xdr:row>
      <xdr:rowOff>76200</xdr:rowOff>
    </xdr:from>
    <xdr:to>
      <xdr:col>1</xdr:col>
      <xdr:colOff>1095375</xdr:colOff>
      <xdr:row>39</xdr:row>
      <xdr:rowOff>1038225</xdr:rowOff>
    </xdr:to>
    <xdr:pic>
      <xdr:nvPicPr>
        <xdr:cNvPr id="41" name="Рисунок 40" descr="http://lotos54.ru/components/com_jshopping/files/img_products/thumb_nabor_ugol.jpg"/>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466725" y="36918900"/>
          <a:ext cx="9620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10</xdr:row>
      <xdr:rowOff>114300</xdr:rowOff>
    </xdr:from>
    <xdr:to>
      <xdr:col>1</xdr:col>
      <xdr:colOff>1057275</xdr:colOff>
      <xdr:row>10</xdr:row>
      <xdr:rowOff>962025</xdr:rowOff>
    </xdr:to>
    <xdr:pic>
      <xdr:nvPicPr>
        <xdr:cNvPr id="42" name="Рисунок 41" descr="http://lotos54.ru/components/com_jshopping/files/img_products/thumb_3372791885_131455853.400x400.jpg"/>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a:xfrm>
          <a:off x="542925" y="4638675"/>
          <a:ext cx="84772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257175</xdr:colOff>
      <xdr:row>67</xdr:row>
      <xdr:rowOff>38100</xdr:rowOff>
    </xdr:from>
    <xdr:to>
      <xdr:col>1</xdr:col>
      <xdr:colOff>1133475</xdr:colOff>
      <xdr:row>67</xdr:row>
      <xdr:rowOff>1419225</xdr:rowOff>
    </xdr:to>
    <xdr:pic>
      <xdr:nvPicPr>
        <xdr:cNvPr id="43" name="image75.png" title="Изображение"/>
        <xdr:cNvPicPr preferRelativeResize="0"/>
      </xdr:nvPicPr>
      <xdr:blipFill>
        <a:blip xmlns:r="http://schemas.openxmlformats.org/officeDocument/2006/relationships" r:embed="rId39" cstate="print"/>
        <a:stretch>
          <a:fillRect/>
        </a:stretch>
      </xdr:blipFill>
      <xdr:spPr>
        <a:xfrm>
          <a:off x="590550" y="123367800"/>
          <a:ext cx="876300" cy="1381125"/>
        </a:xfrm>
        <a:prstGeom prst="rect">
          <a:avLst/>
        </a:prstGeom>
        <a:noFill/>
      </xdr:spPr>
    </xdr:pic>
    <xdr:clientData fLocksWithSheet="0"/>
  </xdr:twoCellAnchor>
  <xdr:twoCellAnchor>
    <xdr:from>
      <xdr:col>1</xdr:col>
      <xdr:colOff>175260</xdr:colOff>
      <xdr:row>31</xdr:row>
      <xdr:rowOff>53340</xdr:rowOff>
    </xdr:from>
    <xdr:to>
      <xdr:col>1</xdr:col>
      <xdr:colOff>981075</xdr:colOff>
      <xdr:row>31</xdr:row>
      <xdr:rowOff>1057275</xdr:rowOff>
    </xdr:to>
    <xdr:pic>
      <xdr:nvPicPr>
        <xdr:cNvPr id="44" name="image11.jpg" title="Изображение"/>
        <xdr:cNvPicPr preferRelativeResize="0"/>
      </xdr:nvPicPr>
      <xdr:blipFill>
        <a:blip xmlns:r="http://schemas.openxmlformats.org/officeDocument/2006/relationships" r:embed="rId40" cstate="print"/>
        <a:stretch>
          <a:fillRect/>
        </a:stretch>
      </xdr:blipFill>
      <xdr:spPr>
        <a:xfrm>
          <a:off x="508635" y="49773840"/>
          <a:ext cx="805815" cy="1003935"/>
        </a:xfrm>
        <a:prstGeom prst="rect">
          <a:avLst/>
        </a:prstGeom>
        <a:noFill/>
      </xdr:spPr>
    </xdr:pic>
    <xdr:clientData fLocksWithSheet="0"/>
  </xdr:twoCellAnchor>
  <xdr:twoCellAnchor editAs="oneCell">
    <xdr:from>
      <xdr:col>1</xdr:col>
      <xdr:colOff>76200</xdr:colOff>
      <xdr:row>16</xdr:row>
      <xdr:rowOff>95250</xdr:rowOff>
    </xdr:from>
    <xdr:to>
      <xdr:col>1</xdr:col>
      <xdr:colOff>981075</xdr:colOff>
      <xdr:row>16</xdr:row>
      <xdr:rowOff>1000125</xdr:rowOff>
    </xdr:to>
    <xdr:pic>
      <xdr:nvPicPr>
        <xdr:cNvPr id="45" name="Рисунок 44" descr="http://lotos54.ru/components/com_jshopping/files/img_products/thumb_bioaqua_vc260117.jp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a:xfrm>
          <a:off x="409575" y="1130617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47</xdr:row>
      <xdr:rowOff>161925</xdr:rowOff>
    </xdr:from>
    <xdr:to>
      <xdr:col>1</xdr:col>
      <xdr:colOff>1066800</xdr:colOff>
      <xdr:row>47</xdr:row>
      <xdr:rowOff>981075</xdr:rowOff>
    </xdr:to>
    <xdr:pic>
      <xdr:nvPicPr>
        <xdr:cNvPr id="46" name="image56.jpg" title="Изображение"/>
        <xdr:cNvPicPr preferRelativeResize="0"/>
      </xdr:nvPicPr>
      <xdr:blipFill>
        <a:blip xmlns:r="http://schemas.openxmlformats.org/officeDocument/2006/relationships" r:embed="rId42" cstate="print"/>
        <a:stretch>
          <a:fillRect/>
        </a:stretch>
      </xdr:blipFill>
      <xdr:spPr>
        <a:xfrm>
          <a:off x="428625" y="79467075"/>
          <a:ext cx="971550" cy="819150"/>
        </a:xfrm>
        <a:prstGeom prst="rect">
          <a:avLst/>
        </a:prstGeom>
        <a:noFill/>
      </xdr:spPr>
    </xdr:pic>
    <xdr:clientData fLocksWithSheet="0"/>
  </xdr:twoCellAnchor>
  <xdr:twoCellAnchor>
    <xdr:from>
      <xdr:col>1</xdr:col>
      <xdr:colOff>171450</xdr:colOff>
      <xdr:row>51</xdr:row>
      <xdr:rowOff>152401</xdr:rowOff>
    </xdr:from>
    <xdr:to>
      <xdr:col>1</xdr:col>
      <xdr:colOff>1009649</xdr:colOff>
      <xdr:row>51</xdr:row>
      <xdr:rowOff>1095375</xdr:rowOff>
    </xdr:to>
    <xdr:pic>
      <xdr:nvPicPr>
        <xdr:cNvPr id="47" name="image59.png" title="Изображение"/>
        <xdr:cNvPicPr preferRelativeResize="0"/>
      </xdr:nvPicPr>
      <xdr:blipFill>
        <a:blip xmlns:r="http://schemas.openxmlformats.org/officeDocument/2006/relationships" r:embed="rId43" cstate="print"/>
        <a:stretch>
          <a:fillRect/>
        </a:stretch>
      </xdr:blipFill>
      <xdr:spPr>
        <a:xfrm>
          <a:off x="504825" y="88868251"/>
          <a:ext cx="838199" cy="942974"/>
        </a:xfrm>
        <a:prstGeom prst="rect">
          <a:avLst/>
        </a:prstGeom>
        <a:noFill/>
      </xdr:spPr>
    </xdr:pic>
    <xdr:clientData fLocksWithSheet="0"/>
  </xdr:twoCellAnchor>
  <xdr:twoCellAnchor>
    <xdr:from>
      <xdr:col>1</xdr:col>
      <xdr:colOff>104775</xdr:colOff>
      <xdr:row>55</xdr:row>
      <xdr:rowOff>85725</xdr:rowOff>
    </xdr:from>
    <xdr:to>
      <xdr:col>1</xdr:col>
      <xdr:colOff>1114425</xdr:colOff>
      <xdr:row>55</xdr:row>
      <xdr:rowOff>1085850</xdr:rowOff>
    </xdr:to>
    <xdr:pic>
      <xdr:nvPicPr>
        <xdr:cNvPr id="48" name="image64.jpg" title="Изображение"/>
        <xdr:cNvPicPr preferRelativeResize="0"/>
      </xdr:nvPicPr>
      <xdr:blipFill>
        <a:blip xmlns:r="http://schemas.openxmlformats.org/officeDocument/2006/relationships" r:embed="rId44" cstate="print"/>
        <a:stretch>
          <a:fillRect/>
        </a:stretch>
      </xdr:blipFill>
      <xdr:spPr>
        <a:xfrm>
          <a:off x="438150" y="98088450"/>
          <a:ext cx="1009650" cy="962025"/>
        </a:xfrm>
        <a:prstGeom prst="rect">
          <a:avLst/>
        </a:prstGeom>
        <a:noFill/>
      </xdr:spPr>
    </xdr:pic>
    <xdr:clientData fLocksWithSheet="0"/>
  </xdr:twoCellAnchor>
  <xdr:twoCellAnchor>
    <xdr:from>
      <xdr:col>1</xdr:col>
      <xdr:colOff>209550</xdr:colOff>
      <xdr:row>56</xdr:row>
      <xdr:rowOff>104775</xdr:rowOff>
    </xdr:from>
    <xdr:to>
      <xdr:col>1</xdr:col>
      <xdr:colOff>1009650</xdr:colOff>
      <xdr:row>56</xdr:row>
      <xdr:rowOff>1135296</xdr:rowOff>
    </xdr:to>
    <xdr:pic>
      <xdr:nvPicPr>
        <xdr:cNvPr id="49" name="图片 14"/>
        <xdr:cNvPicPr>
          <a:picLocks noChangeAspect="1"/>
        </xdr:cNvPicPr>
      </xdr:nvPicPr>
      <xdr:blipFill>
        <a:blip xmlns:r="http://schemas.openxmlformats.org/officeDocument/2006/relationships" r:embed="rId45"/>
        <a:stretch>
          <a:fillRect/>
        </a:stretch>
      </xdr:blipFill>
      <xdr:spPr>
        <a:xfrm>
          <a:off x="542925" y="99155250"/>
          <a:ext cx="800100" cy="973371"/>
        </a:xfrm>
        <a:prstGeom prst="rect">
          <a:avLst/>
        </a:prstGeom>
        <a:noFill/>
        <a:ln w="9525">
          <a:noFill/>
        </a:ln>
      </xdr:spPr>
    </xdr:pic>
    <xdr:clientData/>
  </xdr:twoCellAnchor>
  <xdr:twoCellAnchor>
    <xdr:from>
      <xdr:col>1</xdr:col>
      <xdr:colOff>57150</xdr:colOff>
      <xdr:row>44</xdr:row>
      <xdr:rowOff>104775</xdr:rowOff>
    </xdr:from>
    <xdr:to>
      <xdr:col>1</xdr:col>
      <xdr:colOff>1038225</xdr:colOff>
      <xdr:row>44</xdr:row>
      <xdr:rowOff>1200150</xdr:rowOff>
    </xdr:to>
    <xdr:pic>
      <xdr:nvPicPr>
        <xdr:cNvPr id="50" name="image50.jpg" title="Изображение"/>
        <xdr:cNvPicPr preferRelativeResize="0"/>
      </xdr:nvPicPr>
      <xdr:blipFill>
        <a:blip xmlns:r="http://schemas.openxmlformats.org/officeDocument/2006/relationships" r:embed="rId46" cstate="print"/>
        <a:stretch>
          <a:fillRect/>
        </a:stretch>
      </xdr:blipFill>
      <xdr:spPr>
        <a:xfrm>
          <a:off x="390525" y="72847200"/>
          <a:ext cx="981075" cy="1095375"/>
        </a:xfrm>
        <a:prstGeom prst="rect">
          <a:avLst/>
        </a:prstGeom>
        <a:noFill/>
      </xdr:spPr>
    </xdr:pic>
    <xdr:clientData fLocksWithSheet="0"/>
  </xdr:twoCellAnchor>
  <xdr:twoCellAnchor>
    <xdr:from>
      <xdr:col>1</xdr:col>
      <xdr:colOff>95251</xdr:colOff>
      <xdr:row>45</xdr:row>
      <xdr:rowOff>76199</xdr:rowOff>
    </xdr:from>
    <xdr:to>
      <xdr:col>1</xdr:col>
      <xdr:colOff>1152525</xdr:colOff>
      <xdr:row>45</xdr:row>
      <xdr:rowOff>1228724</xdr:rowOff>
    </xdr:to>
    <xdr:pic>
      <xdr:nvPicPr>
        <xdr:cNvPr id="52" name="image52.jpg" title="Изображение"/>
        <xdr:cNvPicPr preferRelativeResize="0"/>
      </xdr:nvPicPr>
      <xdr:blipFill>
        <a:blip xmlns:r="http://schemas.openxmlformats.org/officeDocument/2006/relationships" r:embed="rId47" cstate="print"/>
        <a:stretch>
          <a:fillRect/>
        </a:stretch>
      </xdr:blipFill>
      <xdr:spPr>
        <a:xfrm>
          <a:off x="428626" y="75552299"/>
          <a:ext cx="1057274" cy="1152525"/>
        </a:xfrm>
        <a:prstGeom prst="rect">
          <a:avLst/>
        </a:prstGeom>
        <a:noFill/>
      </xdr:spPr>
    </xdr:pic>
    <xdr:clientData fLocksWithSheet="0"/>
  </xdr:twoCellAnchor>
  <xdr:twoCellAnchor>
    <xdr:from>
      <xdr:col>1</xdr:col>
      <xdr:colOff>9525</xdr:colOff>
      <xdr:row>46</xdr:row>
      <xdr:rowOff>114299</xdr:rowOff>
    </xdr:from>
    <xdr:to>
      <xdr:col>1</xdr:col>
      <xdr:colOff>1104900</xdr:colOff>
      <xdr:row>46</xdr:row>
      <xdr:rowOff>1181100</xdr:rowOff>
    </xdr:to>
    <xdr:pic>
      <xdr:nvPicPr>
        <xdr:cNvPr id="53" name="image53.jpg" title="Изображение"/>
        <xdr:cNvPicPr preferRelativeResize="0"/>
      </xdr:nvPicPr>
      <xdr:blipFill>
        <a:blip xmlns:r="http://schemas.openxmlformats.org/officeDocument/2006/relationships" r:embed="rId48" cstate="print"/>
        <a:stretch>
          <a:fillRect/>
        </a:stretch>
      </xdr:blipFill>
      <xdr:spPr>
        <a:xfrm>
          <a:off x="342900" y="77400149"/>
          <a:ext cx="1095375" cy="1066801"/>
        </a:xfrm>
        <a:prstGeom prst="rect">
          <a:avLst/>
        </a:prstGeom>
        <a:noFill/>
      </xdr:spPr>
    </xdr:pic>
    <xdr:clientData fLocksWithSheet="0"/>
  </xdr:twoCellAnchor>
  <xdr:twoCellAnchor>
    <xdr:from>
      <xdr:col>1</xdr:col>
      <xdr:colOff>47625</xdr:colOff>
      <xdr:row>49</xdr:row>
      <xdr:rowOff>76200</xdr:rowOff>
    </xdr:from>
    <xdr:to>
      <xdr:col>1</xdr:col>
      <xdr:colOff>1076325</xdr:colOff>
      <xdr:row>49</xdr:row>
      <xdr:rowOff>1200150</xdr:rowOff>
    </xdr:to>
    <xdr:pic>
      <xdr:nvPicPr>
        <xdr:cNvPr id="54" name="image55.jpg" title="Изображение"/>
        <xdr:cNvPicPr preferRelativeResize="0"/>
      </xdr:nvPicPr>
      <xdr:blipFill>
        <a:blip xmlns:r="http://schemas.openxmlformats.org/officeDocument/2006/relationships" r:embed="rId49" cstate="print"/>
        <a:stretch>
          <a:fillRect/>
        </a:stretch>
      </xdr:blipFill>
      <xdr:spPr>
        <a:xfrm>
          <a:off x="381000" y="84267675"/>
          <a:ext cx="1028700" cy="1123950"/>
        </a:xfrm>
        <a:prstGeom prst="rect">
          <a:avLst/>
        </a:prstGeom>
        <a:noFill/>
      </xdr:spPr>
    </xdr:pic>
    <xdr:clientData fLocksWithSheet="0"/>
  </xdr:twoCellAnchor>
  <xdr:twoCellAnchor>
    <xdr:from>
      <xdr:col>1</xdr:col>
      <xdr:colOff>47625</xdr:colOff>
      <xdr:row>50</xdr:row>
      <xdr:rowOff>114300</xdr:rowOff>
    </xdr:from>
    <xdr:to>
      <xdr:col>1</xdr:col>
      <xdr:colOff>1009650</xdr:colOff>
      <xdr:row>50</xdr:row>
      <xdr:rowOff>1190625</xdr:rowOff>
    </xdr:to>
    <xdr:pic>
      <xdr:nvPicPr>
        <xdr:cNvPr id="56" name="image58.png" title="Изображение"/>
        <xdr:cNvPicPr preferRelativeResize="0"/>
      </xdr:nvPicPr>
      <xdr:blipFill>
        <a:blip xmlns:r="http://schemas.openxmlformats.org/officeDocument/2006/relationships" r:embed="rId50" cstate="print"/>
        <a:stretch>
          <a:fillRect/>
        </a:stretch>
      </xdr:blipFill>
      <xdr:spPr>
        <a:xfrm>
          <a:off x="381000" y="87582375"/>
          <a:ext cx="962025" cy="1076325"/>
        </a:xfrm>
        <a:prstGeom prst="rect">
          <a:avLst/>
        </a:prstGeom>
        <a:noFill/>
      </xdr:spPr>
    </xdr:pic>
    <xdr:clientData fLocksWithSheet="0"/>
  </xdr:twoCellAnchor>
  <xdr:twoCellAnchor>
    <xdr:from>
      <xdr:col>1</xdr:col>
      <xdr:colOff>28575</xdr:colOff>
      <xdr:row>53</xdr:row>
      <xdr:rowOff>57150</xdr:rowOff>
    </xdr:from>
    <xdr:to>
      <xdr:col>1</xdr:col>
      <xdr:colOff>933450</xdr:colOff>
      <xdr:row>53</xdr:row>
      <xdr:rowOff>1047750</xdr:rowOff>
    </xdr:to>
    <xdr:pic>
      <xdr:nvPicPr>
        <xdr:cNvPr id="58" name="image62.png" title="Изображение"/>
        <xdr:cNvPicPr preferRelativeResize="0"/>
      </xdr:nvPicPr>
      <xdr:blipFill>
        <a:blip xmlns:r="http://schemas.openxmlformats.org/officeDocument/2006/relationships" r:embed="rId51" cstate="print"/>
        <a:stretch>
          <a:fillRect/>
        </a:stretch>
      </xdr:blipFill>
      <xdr:spPr>
        <a:xfrm>
          <a:off x="361950" y="95421450"/>
          <a:ext cx="904875" cy="990600"/>
        </a:xfrm>
        <a:prstGeom prst="rect">
          <a:avLst/>
        </a:prstGeom>
        <a:noFill/>
      </xdr:spPr>
    </xdr:pic>
    <xdr:clientData fLocksWithSheet="0"/>
  </xdr:twoCellAnchor>
  <xdr:twoCellAnchor>
    <xdr:from>
      <xdr:col>1</xdr:col>
      <xdr:colOff>66675</xdr:colOff>
      <xdr:row>54</xdr:row>
      <xdr:rowOff>85725</xdr:rowOff>
    </xdr:from>
    <xdr:to>
      <xdr:col>1</xdr:col>
      <xdr:colOff>1076325</xdr:colOff>
      <xdr:row>54</xdr:row>
      <xdr:rowOff>1028700</xdr:rowOff>
    </xdr:to>
    <xdr:pic>
      <xdr:nvPicPr>
        <xdr:cNvPr id="59" name="image63.png" title="Изображение"/>
        <xdr:cNvPicPr preferRelativeResize="0"/>
      </xdr:nvPicPr>
      <xdr:blipFill>
        <a:blip xmlns:r="http://schemas.openxmlformats.org/officeDocument/2006/relationships" r:embed="rId52" cstate="print"/>
        <a:stretch>
          <a:fillRect/>
        </a:stretch>
      </xdr:blipFill>
      <xdr:spPr>
        <a:xfrm>
          <a:off x="400050" y="96697800"/>
          <a:ext cx="1009650" cy="942975"/>
        </a:xfrm>
        <a:prstGeom prst="rect">
          <a:avLst/>
        </a:prstGeom>
        <a:noFill/>
      </xdr:spPr>
    </xdr:pic>
    <xdr:clientData fLocksWithSheet="0"/>
  </xdr:twoCellAnchor>
  <xdr:twoCellAnchor>
    <xdr:from>
      <xdr:col>1</xdr:col>
      <xdr:colOff>9526</xdr:colOff>
      <xdr:row>60</xdr:row>
      <xdr:rowOff>133350</xdr:rowOff>
    </xdr:from>
    <xdr:to>
      <xdr:col>1</xdr:col>
      <xdr:colOff>1076326</xdr:colOff>
      <xdr:row>60</xdr:row>
      <xdr:rowOff>1085850</xdr:rowOff>
    </xdr:to>
    <xdr:pic>
      <xdr:nvPicPr>
        <xdr:cNvPr id="62" name="image72.png" title="Изображение"/>
        <xdr:cNvPicPr preferRelativeResize="0"/>
      </xdr:nvPicPr>
      <xdr:blipFill>
        <a:blip xmlns:r="http://schemas.openxmlformats.org/officeDocument/2006/relationships" r:embed="rId53" cstate="print"/>
        <a:stretch>
          <a:fillRect/>
        </a:stretch>
      </xdr:blipFill>
      <xdr:spPr>
        <a:xfrm>
          <a:off x="342901" y="108365925"/>
          <a:ext cx="1066800" cy="952500"/>
        </a:xfrm>
        <a:prstGeom prst="rect">
          <a:avLst/>
        </a:prstGeom>
        <a:noFill/>
      </xdr:spPr>
    </xdr:pic>
    <xdr:clientData fLocksWithSheet="0"/>
  </xdr:twoCellAnchor>
  <xdr:twoCellAnchor>
    <xdr:from>
      <xdr:col>1</xdr:col>
      <xdr:colOff>28575</xdr:colOff>
      <xdr:row>63</xdr:row>
      <xdr:rowOff>95250</xdr:rowOff>
    </xdr:from>
    <xdr:to>
      <xdr:col>1</xdr:col>
      <xdr:colOff>1085850</xdr:colOff>
      <xdr:row>63</xdr:row>
      <xdr:rowOff>1152525</xdr:rowOff>
    </xdr:to>
    <xdr:pic>
      <xdr:nvPicPr>
        <xdr:cNvPr id="63" name="image71.jpg" title="Изображение"/>
        <xdr:cNvPicPr preferRelativeResize="0"/>
      </xdr:nvPicPr>
      <xdr:blipFill>
        <a:blip xmlns:r="http://schemas.openxmlformats.org/officeDocument/2006/relationships" r:embed="rId54" cstate="print"/>
        <a:stretch>
          <a:fillRect/>
        </a:stretch>
      </xdr:blipFill>
      <xdr:spPr>
        <a:xfrm>
          <a:off x="361950" y="113957100"/>
          <a:ext cx="1057275" cy="923925"/>
        </a:xfrm>
        <a:prstGeom prst="rect">
          <a:avLst/>
        </a:prstGeom>
        <a:noFill/>
      </xdr:spPr>
    </xdr:pic>
    <xdr:clientData fLocksWithSheet="0"/>
  </xdr:twoCellAnchor>
  <xdr:twoCellAnchor>
    <xdr:from>
      <xdr:col>1</xdr:col>
      <xdr:colOff>57150</xdr:colOff>
      <xdr:row>59</xdr:row>
      <xdr:rowOff>190500</xdr:rowOff>
    </xdr:from>
    <xdr:to>
      <xdr:col>1</xdr:col>
      <xdr:colOff>1152525</xdr:colOff>
      <xdr:row>59</xdr:row>
      <xdr:rowOff>1247775</xdr:rowOff>
    </xdr:to>
    <xdr:pic>
      <xdr:nvPicPr>
        <xdr:cNvPr id="66" name="image67.jpg" title="Изображение"/>
        <xdr:cNvPicPr preferRelativeResize="0"/>
      </xdr:nvPicPr>
      <xdr:blipFill>
        <a:blip xmlns:r="http://schemas.openxmlformats.org/officeDocument/2006/relationships" r:embed="rId55" cstate="print"/>
        <a:stretch>
          <a:fillRect/>
        </a:stretch>
      </xdr:blipFill>
      <xdr:spPr>
        <a:xfrm>
          <a:off x="390525" y="86620350"/>
          <a:ext cx="1095375" cy="1057275"/>
        </a:xfrm>
        <a:prstGeom prst="rect">
          <a:avLst/>
        </a:prstGeom>
        <a:noFill/>
      </xdr:spPr>
    </xdr:pic>
    <xdr:clientData fLocksWithSheet="0"/>
  </xdr:twoCellAnchor>
  <xdr:twoCellAnchor>
    <xdr:from>
      <xdr:col>1</xdr:col>
      <xdr:colOff>57150</xdr:colOff>
      <xdr:row>74</xdr:row>
      <xdr:rowOff>209550</xdr:rowOff>
    </xdr:from>
    <xdr:to>
      <xdr:col>1</xdr:col>
      <xdr:colOff>1200149</xdr:colOff>
      <xdr:row>74</xdr:row>
      <xdr:rowOff>1246094</xdr:rowOff>
    </xdr:to>
    <xdr:pic>
      <xdr:nvPicPr>
        <xdr:cNvPr id="73" name="image34.png" title="Изображение"/>
        <xdr:cNvPicPr preferRelativeResize="0"/>
      </xdr:nvPicPr>
      <xdr:blipFill>
        <a:blip xmlns:r="http://schemas.openxmlformats.org/officeDocument/2006/relationships" r:embed="rId56" cstate="print"/>
        <a:stretch>
          <a:fillRect/>
        </a:stretch>
      </xdr:blipFill>
      <xdr:spPr>
        <a:xfrm>
          <a:off x="390525" y="77619225"/>
          <a:ext cx="1142999" cy="1036544"/>
        </a:xfrm>
        <a:prstGeom prst="rect">
          <a:avLst/>
        </a:prstGeom>
        <a:noFill/>
      </xdr:spPr>
    </xdr:pic>
    <xdr:clientData fLocksWithSheet="0"/>
  </xdr:twoCellAnchor>
  <xdr:twoCellAnchor editAs="oneCell">
    <xdr:from>
      <xdr:col>1</xdr:col>
      <xdr:colOff>66675</xdr:colOff>
      <xdr:row>65</xdr:row>
      <xdr:rowOff>85725</xdr:rowOff>
    </xdr:from>
    <xdr:to>
      <xdr:col>1</xdr:col>
      <xdr:colOff>1296630</xdr:colOff>
      <xdr:row>65</xdr:row>
      <xdr:rowOff>904875</xdr:rowOff>
    </xdr:to>
    <xdr:pic>
      <xdr:nvPicPr>
        <xdr:cNvPr id="75" name="Рисунок 74" descr="https://healthymama.ru/wp-content/uploads/2017/11/%D0%9E%D0%BC%D0%BE%D0%BB%D0%B0%D0%B6%D0%B8%D0%B2%D0%B0%D1%8E%D1%89%D0%B0%D1%8F-%D1%81%D1%8B%D0%B2%D0%BE%D1%80%D0%BE%D1%82%D0%BA%D0%B0.jpg"/>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rot="10800000" flipV="1">
          <a:off x="400050" y="73037700"/>
          <a:ext cx="1229955"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75</xdr:row>
      <xdr:rowOff>190500</xdr:rowOff>
    </xdr:from>
    <xdr:to>
      <xdr:col>1</xdr:col>
      <xdr:colOff>859155</xdr:colOff>
      <xdr:row>75</xdr:row>
      <xdr:rowOff>908050</xdr:rowOff>
    </xdr:to>
    <xdr:pic>
      <xdr:nvPicPr>
        <xdr:cNvPr id="101" name="图片 8"/>
        <xdr:cNvPicPr>
          <a:picLocks noChangeAspect="1"/>
        </xdr:cNvPicPr>
      </xdr:nvPicPr>
      <xdr:blipFill>
        <a:blip xmlns:r="http://schemas.openxmlformats.org/officeDocument/2006/relationships" r:embed="rId58"/>
        <a:stretch>
          <a:fillRect/>
        </a:stretch>
      </xdr:blipFill>
      <xdr:spPr>
        <a:xfrm>
          <a:off x="1752600" y="30832425"/>
          <a:ext cx="573405" cy="717550"/>
        </a:xfrm>
        <a:prstGeom prst="rect">
          <a:avLst/>
        </a:prstGeom>
        <a:noFill/>
        <a:ln w="9525">
          <a:noFill/>
          <a:miter/>
        </a:ln>
      </xdr:spPr>
    </xdr:pic>
    <xdr:clientData/>
  </xdr:twoCellAnchor>
  <xdr:twoCellAnchor>
    <xdr:from>
      <xdr:col>1</xdr:col>
      <xdr:colOff>238125</xdr:colOff>
      <xdr:row>76</xdr:row>
      <xdr:rowOff>219074</xdr:rowOff>
    </xdr:from>
    <xdr:to>
      <xdr:col>1</xdr:col>
      <xdr:colOff>885825</xdr:colOff>
      <xdr:row>76</xdr:row>
      <xdr:rowOff>1047771</xdr:rowOff>
    </xdr:to>
    <xdr:pic>
      <xdr:nvPicPr>
        <xdr:cNvPr id="102" name="图片 3"/>
        <xdr:cNvPicPr>
          <a:picLocks noChangeAspect="1"/>
        </xdr:cNvPicPr>
      </xdr:nvPicPr>
      <xdr:blipFill>
        <a:blip xmlns:r="http://schemas.openxmlformats.org/officeDocument/2006/relationships" r:embed="rId59"/>
        <a:stretch>
          <a:fillRect/>
        </a:stretch>
      </xdr:blipFill>
      <xdr:spPr>
        <a:xfrm>
          <a:off x="1704975" y="32118299"/>
          <a:ext cx="647700" cy="828697"/>
        </a:xfrm>
        <a:prstGeom prst="rect">
          <a:avLst/>
        </a:prstGeom>
        <a:noFill/>
        <a:ln w="9525">
          <a:noFill/>
          <a:miter/>
        </a:ln>
      </xdr:spPr>
    </xdr:pic>
    <xdr:clientData/>
  </xdr:twoCellAnchor>
  <xdr:twoCellAnchor>
    <xdr:from>
      <xdr:col>1</xdr:col>
      <xdr:colOff>133350</xdr:colOff>
      <xdr:row>77</xdr:row>
      <xdr:rowOff>76200</xdr:rowOff>
    </xdr:from>
    <xdr:to>
      <xdr:col>1</xdr:col>
      <xdr:colOff>1038225</xdr:colOff>
      <xdr:row>77</xdr:row>
      <xdr:rowOff>844899</xdr:rowOff>
    </xdr:to>
    <xdr:pic>
      <xdr:nvPicPr>
        <xdr:cNvPr id="103" name="图片 20"/>
        <xdr:cNvPicPr>
          <a:picLocks noChangeAspect="1"/>
        </xdr:cNvPicPr>
      </xdr:nvPicPr>
      <xdr:blipFill>
        <a:blip xmlns:r="http://schemas.openxmlformats.org/officeDocument/2006/relationships" r:embed="rId60"/>
        <a:stretch>
          <a:fillRect/>
        </a:stretch>
      </xdr:blipFill>
      <xdr:spPr>
        <a:xfrm>
          <a:off x="1600200" y="33232725"/>
          <a:ext cx="904875" cy="768699"/>
        </a:xfrm>
        <a:prstGeom prst="rect">
          <a:avLst/>
        </a:prstGeom>
        <a:noFill/>
        <a:ln w="9525">
          <a:noFill/>
        </a:ln>
      </xdr:spPr>
    </xdr:pic>
    <xdr:clientData/>
  </xdr:twoCellAnchor>
  <xdr:twoCellAnchor>
    <xdr:from>
      <xdr:col>1</xdr:col>
      <xdr:colOff>219075</xdr:colOff>
      <xdr:row>78</xdr:row>
      <xdr:rowOff>180975</xdr:rowOff>
    </xdr:from>
    <xdr:to>
      <xdr:col>1</xdr:col>
      <xdr:colOff>1007746</xdr:colOff>
      <xdr:row>78</xdr:row>
      <xdr:rowOff>813041</xdr:rowOff>
    </xdr:to>
    <xdr:pic>
      <xdr:nvPicPr>
        <xdr:cNvPr id="104" name="图片 16"/>
        <xdr:cNvPicPr>
          <a:picLocks noChangeAspect="1"/>
        </xdr:cNvPicPr>
      </xdr:nvPicPr>
      <xdr:blipFill>
        <a:blip xmlns:r="http://schemas.openxmlformats.org/officeDocument/2006/relationships" r:embed="rId61"/>
        <a:stretch>
          <a:fillRect/>
        </a:stretch>
      </xdr:blipFill>
      <xdr:spPr>
        <a:xfrm>
          <a:off x="1685925" y="34185225"/>
          <a:ext cx="788671" cy="632066"/>
        </a:xfrm>
        <a:prstGeom prst="rect">
          <a:avLst/>
        </a:prstGeom>
        <a:noFill/>
        <a:ln w="9525">
          <a:noFill/>
        </a:ln>
      </xdr:spPr>
    </xdr:pic>
    <xdr:clientData/>
  </xdr:twoCellAnchor>
  <xdr:twoCellAnchor editAs="oneCell">
    <xdr:from>
      <xdr:col>1</xdr:col>
      <xdr:colOff>251460</xdr:colOff>
      <xdr:row>79</xdr:row>
      <xdr:rowOff>83820</xdr:rowOff>
    </xdr:from>
    <xdr:to>
      <xdr:col>1</xdr:col>
      <xdr:colOff>870585</xdr:colOff>
      <xdr:row>79</xdr:row>
      <xdr:rowOff>695960</xdr:rowOff>
    </xdr:to>
    <xdr:pic>
      <xdr:nvPicPr>
        <xdr:cNvPr id="105" name="Рисунок 104"/>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a:xfrm>
          <a:off x="1718310" y="35040570"/>
          <a:ext cx="619125" cy="61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80</xdr:row>
      <xdr:rowOff>0</xdr:rowOff>
    </xdr:from>
    <xdr:to>
      <xdr:col>1</xdr:col>
      <xdr:colOff>1095374</xdr:colOff>
      <xdr:row>80</xdr:row>
      <xdr:rowOff>1066799</xdr:rowOff>
    </xdr:to>
    <xdr:pic>
      <xdr:nvPicPr>
        <xdr:cNvPr id="107" name="Рисунок 106" descr="Bioaqua Advanced Repair Essence, 30Ð³Ñ."/>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a:xfrm>
          <a:off x="1495425" y="36966525"/>
          <a:ext cx="1066799" cy="106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219076</xdr:colOff>
      <xdr:row>81</xdr:row>
      <xdr:rowOff>238125</xdr:rowOff>
    </xdr:from>
    <xdr:to>
      <xdr:col>1</xdr:col>
      <xdr:colOff>1000125</xdr:colOff>
      <xdr:row>81</xdr:row>
      <xdr:rowOff>965255</xdr:rowOff>
    </xdr:to>
    <xdr:pic>
      <xdr:nvPicPr>
        <xdr:cNvPr id="108" name="Рисунок 107"/>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a:xfrm>
          <a:off x="552451" y="87782400"/>
          <a:ext cx="781049" cy="727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82</xdr:row>
      <xdr:rowOff>161925</xdr:rowOff>
    </xdr:from>
    <xdr:to>
      <xdr:col>1</xdr:col>
      <xdr:colOff>973347</xdr:colOff>
      <xdr:row>82</xdr:row>
      <xdr:rowOff>876300</xdr:rowOff>
    </xdr:to>
    <xdr:pic>
      <xdr:nvPicPr>
        <xdr:cNvPr id="109" name="Рисунок 108"/>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a:xfrm>
          <a:off x="542925" y="88925400"/>
          <a:ext cx="763797"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86</xdr:row>
      <xdr:rowOff>300990</xdr:rowOff>
    </xdr:from>
    <xdr:to>
      <xdr:col>1</xdr:col>
      <xdr:colOff>1076188</xdr:colOff>
      <xdr:row>86</xdr:row>
      <xdr:rowOff>1072515</xdr:rowOff>
    </xdr:to>
    <xdr:pic>
      <xdr:nvPicPr>
        <xdr:cNvPr id="110" name="Рисунок 109"/>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a:xfrm>
          <a:off x="504825" y="91502865"/>
          <a:ext cx="904738"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190501</xdr:colOff>
      <xdr:row>83</xdr:row>
      <xdr:rowOff>276225</xdr:rowOff>
    </xdr:from>
    <xdr:to>
      <xdr:col>1</xdr:col>
      <xdr:colOff>971551</xdr:colOff>
      <xdr:row>83</xdr:row>
      <xdr:rowOff>1116973</xdr:rowOff>
    </xdr:to>
    <xdr:pic>
      <xdr:nvPicPr>
        <xdr:cNvPr id="111" name="Рисунок 110"/>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a:xfrm>
          <a:off x="523876" y="90258900"/>
          <a:ext cx="781050" cy="840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240030</xdr:colOff>
      <xdr:row>89</xdr:row>
      <xdr:rowOff>154305</xdr:rowOff>
    </xdr:from>
    <xdr:to>
      <xdr:col>1</xdr:col>
      <xdr:colOff>943610</xdr:colOff>
      <xdr:row>89</xdr:row>
      <xdr:rowOff>913130</xdr:rowOff>
    </xdr:to>
    <xdr:pic>
      <xdr:nvPicPr>
        <xdr:cNvPr id="113" name="Рисунок 112"/>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a:xfrm>
          <a:off x="1706880" y="43073955"/>
          <a:ext cx="703580" cy="75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42</xdr:row>
      <xdr:rowOff>161925</xdr:rowOff>
    </xdr:from>
    <xdr:to>
      <xdr:col>1</xdr:col>
      <xdr:colOff>1038225</xdr:colOff>
      <xdr:row>42</xdr:row>
      <xdr:rowOff>1076325</xdr:rowOff>
    </xdr:to>
    <xdr:pic>
      <xdr:nvPicPr>
        <xdr:cNvPr id="115" name="Рисунок 114" descr="BioAqua Anti-Acne&amp; Brightening Serum (Sale), 30 Ð¼Ð»."/>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a:xfrm>
          <a:off x="1590675" y="1823085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71</xdr:row>
      <xdr:rowOff>85725</xdr:rowOff>
    </xdr:from>
    <xdr:to>
      <xdr:col>1</xdr:col>
      <xdr:colOff>1059815</xdr:colOff>
      <xdr:row>71</xdr:row>
      <xdr:rowOff>904240</xdr:rowOff>
    </xdr:to>
    <xdr:pic>
      <xdr:nvPicPr>
        <xdr:cNvPr id="88" name="Рисунок 87"/>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638175" y="77495400"/>
          <a:ext cx="755015" cy="818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68</xdr:row>
      <xdr:rowOff>114300</xdr:rowOff>
    </xdr:from>
    <xdr:to>
      <xdr:col>1</xdr:col>
      <xdr:colOff>1226868</xdr:colOff>
      <xdr:row>68</xdr:row>
      <xdr:rowOff>1019175</xdr:rowOff>
    </xdr:to>
    <xdr:pic>
      <xdr:nvPicPr>
        <xdr:cNvPr id="89" name="Рисунок 88"/>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a:xfrm>
          <a:off x="666750" y="76409550"/>
          <a:ext cx="893493"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84</xdr:row>
      <xdr:rowOff>104775</xdr:rowOff>
    </xdr:from>
    <xdr:to>
      <xdr:col>1</xdr:col>
      <xdr:colOff>1047750</xdr:colOff>
      <xdr:row>84</xdr:row>
      <xdr:rowOff>945523</xdr:rowOff>
    </xdr:to>
    <xdr:pic>
      <xdr:nvPicPr>
        <xdr:cNvPr id="85" name="Рисунок 84"/>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a:xfrm>
          <a:off x="600075" y="82286475"/>
          <a:ext cx="781050" cy="840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85</xdr:row>
      <xdr:rowOff>171450</xdr:rowOff>
    </xdr:from>
    <xdr:to>
      <xdr:col>1</xdr:col>
      <xdr:colOff>1143000</xdr:colOff>
      <xdr:row>85</xdr:row>
      <xdr:rowOff>1012198</xdr:rowOff>
    </xdr:to>
    <xdr:pic>
      <xdr:nvPicPr>
        <xdr:cNvPr id="86" name="Рисунок 85"/>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a:xfrm>
          <a:off x="695325" y="83572350"/>
          <a:ext cx="781050" cy="840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87</xdr:row>
      <xdr:rowOff>219075</xdr:rowOff>
    </xdr:from>
    <xdr:to>
      <xdr:col>1</xdr:col>
      <xdr:colOff>1104763</xdr:colOff>
      <xdr:row>87</xdr:row>
      <xdr:rowOff>990600</xdr:rowOff>
    </xdr:to>
    <xdr:pic>
      <xdr:nvPicPr>
        <xdr:cNvPr id="87" name="Рисунок 86"/>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a:xfrm>
          <a:off x="533400" y="86058375"/>
          <a:ext cx="904738"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88</xdr:row>
      <xdr:rowOff>133350</xdr:rowOff>
    </xdr:from>
    <xdr:to>
      <xdr:col>1</xdr:col>
      <xdr:colOff>1076188</xdr:colOff>
      <xdr:row>88</xdr:row>
      <xdr:rowOff>904875</xdr:rowOff>
    </xdr:to>
    <xdr:pic>
      <xdr:nvPicPr>
        <xdr:cNvPr id="90" name="Рисунок 89"/>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a:xfrm>
          <a:off x="504825" y="87191850"/>
          <a:ext cx="904738"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240030</xdr:colOff>
      <xdr:row>90</xdr:row>
      <xdr:rowOff>154305</xdr:rowOff>
    </xdr:from>
    <xdr:to>
      <xdr:col>1</xdr:col>
      <xdr:colOff>943610</xdr:colOff>
      <xdr:row>90</xdr:row>
      <xdr:rowOff>913130</xdr:rowOff>
    </xdr:to>
    <xdr:pic>
      <xdr:nvPicPr>
        <xdr:cNvPr id="91" name="Рисунок 90"/>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a:xfrm>
          <a:off x="573405" y="88432005"/>
          <a:ext cx="703580" cy="75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240030</xdr:colOff>
      <xdr:row>90</xdr:row>
      <xdr:rowOff>154305</xdr:rowOff>
    </xdr:from>
    <xdr:to>
      <xdr:col>1</xdr:col>
      <xdr:colOff>943610</xdr:colOff>
      <xdr:row>90</xdr:row>
      <xdr:rowOff>913130</xdr:rowOff>
    </xdr:to>
    <xdr:pic>
      <xdr:nvPicPr>
        <xdr:cNvPr id="92" name="Рисунок 91"/>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a:xfrm>
          <a:off x="573405" y="88432005"/>
          <a:ext cx="703580" cy="75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240030</xdr:colOff>
      <xdr:row>91</xdr:row>
      <xdr:rowOff>154305</xdr:rowOff>
    </xdr:from>
    <xdr:to>
      <xdr:col>1</xdr:col>
      <xdr:colOff>943610</xdr:colOff>
      <xdr:row>91</xdr:row>
      <xdr:rowOff>913130</xdr:rowOff>
    </xdr:to>
    <xdr:pic>
      <xdr:nvPicPr>
        <xdr:cNvPr id="93" name="Рисунок 92"/>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a:xfrm>
          <a:off x="573405" y="88432005"/>
          <a:ext cx="703580" cy="75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72</xdr:row>
      <xdr:rowOff>85725</xdr:rowOff>
    </xdr:from>
    <xdr:to>
      <xdr:col>1</xdr:col>
      <xdr:colOff>1059815</xdr:colOff>
      <xdr:row>72</xdr:row>
      <xdr:rowOff>904240</xdr:rowOff>
    </xdr:to>
    <xdr:pic>
      <xdr:nvPicPr>
        <xdr:cNvPr id="94" name="Рисунок 93"/>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638175" y="68580000"/>
          <a:ext cx="755015" cy="818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73</xdr:row>
      <xdr:rowOff>85725</xdr:rowOff>
    </xdr:from>
    <xdr:to>
      <xdr:col>1</xdr:col>
      <xdr:colOff>1059815</xdr:colOff>
      <xdr:row>73</xdr:row>
      <xdr:rowOff>904240</xdr:rowOff>
    </xdr:to>
    <xdr:pic>
      <xdr:nvPicPr>
        <xdr:cNvPr id="95" name="Рисунок 94"/>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638175" y="68580000"/>
          <a:ext cx="755015" cy="818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69</xdr:row>
      <xdr:rowOff>114300</xdr:rowOff>
    </xdr:from>
    <xdr:to>
      <xdr:col>1</xdr:col>
      <xdr:colOff>1226868</xdr:colOff>
      <xdr:row>69</xdr:row>
      <xdr:rowOff>1019175</xdr:rowOff>
    </xdr:to>
    <xdr:pic>
      <xdr:nvPicPr>
        <xdr:cNvPr id="96" name="Рисунок 95"/>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a:xfrm>
          <a:off x="666750" y="67494150"/>
          <a:ext cx="893493"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70</xdr:row>
      <xdr:rowOff>114300</xdr:rowOff>
    </xdr:from>
    <xdr:to>
      <xdr:col>1</xdr:col>
      <xdr:colOff>1226868</xdr:colOff>
      <xdr:row>70</xdr:row>
      <xdr:rowOff>1019175</xdr:rowOff>
    </xdr:to>
    <xdr:pic>
      <xdr:nvPicPr>
        <xdr:cNvPr id="97" name="Рисунок 96"/>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a:xfrm>
          <a:off x="666750" y="67494150"/>
          <a:ext cx="893493"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305519</xdr:colOff>
      <xdr:row>57</xdr:row>
      <xdr:rowOff>152760</xdr:rowOff>
    </xdr:from>
    <xdr:to>
      <xdr:col>1</xdr:col>
      <xdr:colOff>996399</xdr:colOff>
      <xdr:row>57</xdr:row>
      <xdr:rowOff>905870</xdr:rowOff>
    </xdr:to>
    <xdr:pic>
      <xdr:nvPicPr>
        <xdr:cNvPr id="98" name="图片 4"/>
        <xdr:cNvPicPr>
          <a:picLocks noChangeAspect="1"/>
        </xdr:cNvPicPr>
      </xdr:nvPicPr>
      <xdr:blipFill>
        <a:blip xmlns:r="http://schemas.openxmlformats.org/officeDocument/2006/relationships" r:embed="rId72"/>
        <a:stretch>
          <a:fillRect/>
        </a:stretch>
      </xdr:blipFill>
      <xdr:spPr>
        <a:xfrm>
          <a:off x="638894" y="66951585"/>
          <a:ext cx="690880" cy="753110"/>
        </a:xfrm>
        <a:prstGeom prst="rect">
          <a:avLst/>
        </a:prstGeom>
        <a:noFill/>
        <a:ln w="9525">
          <a:noFill/>
        </a:ln>
      </xdr:spPr>
    </xdr:pic>
    <xdr:clientData/>
  </xdr:twoCellAnchor>
  <xdr:twoCellAnchor>
    <xdr:from>
      <xdr:col>1</xdr:col>
      <xdr:colOff>269576</xdr:colOff>
      <xdr:row>58</xdr:row>
      <xdr:rowOff>170731</xdr:rowOff>
    </xdr:from>
    <xdr:to>
      <xdr:col>1</xdr:col>
      <xdr:colOff>1019511</xdr:colOff>
      <xdr:row>58</xdr:row>
      <xdr:rowOff>1029886</xdr:rowOff>
    </xdr:to>
    <xdr:pic>
      <xdr:nvPicPr>
        <xdr:cNvPr id="99" name="图片 1"/>
        <xdr:cNvPicPr>
          <a:picLocks noChangeAspect="1"/>
        </xdr:cNvPicPr>
      </xdr:nvPicPr>
      <xdr:blipFill>
        <a:blip xmlns:r="http://schemas.openxmlformats.org/officeDocument/2006/relationships" r:embed="rId73"/>
        <a:stretch>
          <a:fillRect/>
        </a:stretch>
      </xdr:blipFill>
      <xdr:spPr>
        <a:xfrm>
          <a:off x="602951" y="68217331"/>
          <a:ext cx="749935" cy="859155"/>
        </a:xfrm>
        <a:prstGeom prst="rect">
          <a:avLst/>
        </a:prstGeom>
        <a:noFill/>
        <a:ln w="9525">
          <a:noFill/>
        </a:ln>
      </xdr:spPr>
    </xdr:pic>
    <xdr:clientData/>
  </xdr:twoCellAnchor>
  <xdr:twoCellAnchor>
    <xdr:from>
      <xdr:col>1</xdr:col>
      <xdr:colOff>233632</xdr:colOff>
      <xdr:row>62</xdr:row>
      <xdr:rowOff>224646</xdr:rowOff>
    </xdr:from>
    <xdr:to>
      <xdr:col>1</xdr:col>
      <xdr:colOff>870537</xdr:colOff>
      <xdr:row>62</xdr:row>
      <xdr:rowOff>843771</xdr:rowOff>
    </xdr:to>
    <xdr:pic>
      <xdr:nvPicPr>
        <xdr:cNvPr id="100" name="图片 5"/>
        <xdr:cNvPicPr>
          <a:picLocks noChangeAspect="1"/>
        </xdr:cNvPicPr>
      </xdr:nvPicPr>
      <xdr:blipFill>
        <a:blip xmlns:r="http://schemas.openxmlformats.org/officeDocument/2006/relationships" r:embed="rId74"/>
        <a:stretch>
          <a:fillRect/>
        </a:stretch>
      </xdr:blipFill>
      <xdr:spPr>
        <a:xfrm>
          <a:off x="567007" y="74510121"/>
          <a:ext cx="636905" cy="619125"/>
        </a:xfrm>
        <a:prstGeom prst="rect">
          <a:avLst/>
        </a:prstGeom>
        <a:noFill/>
        <a:ln w="9525">
          <a:noFill/>
          <a:miter/>
        </a:ln>
      </xdr:spPr>
    </xdr:pic>
    <xdr:clientData/>
  </xdr:twoCellAnchor>
  <xdr:twoCellAnchor>
    <xdr:from>
      <xdr:col>1</xdr:col>
      <xdr:colOff>233632</xdr:colOff>
      <xdr:row>64</xdr:row>
      <xdr:rowOff>269575</xdr:rowOff>
    </xdr:from>
    <xdr:to>
      <xdr:col>1</xdr:col>
      <xdr:colOff>831802</xdr:colOff>
      <xdr:row>64</xdr:row>
      <xdr:rowOff>1024590</xdr:rowOff>
    </xdr:to>
    <xdr:pic>
      <xdr:nvPicPr>
        <xdr:cNvPr id="106" name="图片 4"/>
        <xdr:cNvPicPr>
          <a:picLocks noChangeAspect="1"/>
        </xdr:cNvPicPr>
      </xdr:nvPicPr>
      <xdr:blipFill>
        <a:blip xmlns:r="http://schemas.openxmlformats.org/officeDocument/2006/relationships" r:embed="rId75"/>
        <a:stretch>
          <a:fillRect/>
        </a:stretch>
      </xdr:blipFill>
      <xdr:spPr>
        <a:xfrm>
          <a:off x="567007" y="77050600"/>
          <a:ext cx="598170" cy="755015"/>
        </a:xfrm>
        <a:prstGeom prst="rect">
          <a:avLst/>
        </a:prstGeom>
        <a:noFill/>
        <a:ln w="9525">
          <a:noFill/>
          <a:miter/>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7</xdr:row>
      <xdr:rowOff>28575</xdr:rowOff>
    </xdr:from>
    <xdr:to>
      <xdr:col>1</xdr:col>
      <xdr:colOff>1504950</xdr:colOff>
      <xdr:row>7</xdr:row>
      <xdr:rowOff>932864</xdr:rowOff>
    </xdr:to>
    <xdr:pic>
      <xdr:nvPicPr>
        <xdr:cNvPr id="202" name="Рисунок 201" descr="1140.jpg"/>
        <xdr:cNvPicPr>
          <a:picLocks noChangeAspect="1"/>
        </xdr:cNvPicPr>
      </xdr:nvPicPr>
      <xdr:blipFill>
        <a:blip xmlns:r="http://schemas.openxmlformats.org/officeDocument/2006/relationships" r:embed="rId1" cstate="print"/>
        <a:stretch>
          <a:fillRect/>
        </a:stretch>
      </xdr:blipFill>
      <xdr:spPr>
        <a:xfrm>
          <a:off x="304800" y="447675"/>
          <a:ext cx="1447800" cy="904289"/>
        </a:xfrm>
        <a:prstGeom prst="rect">
          <a:avLst/>
        </a:prstGeom>
      </xdr:spPr>
    </xdr:pic>
    <xdr:clientData/>
  </xdr:twoCellAnchor>
  <xdr:twoCellAnchor editAs="oneCell">
    <xdr:from>
      <xdr:col>1</xdr:col>
      <xdr:colOff>28575</xdr:colOff>
      <xdr:row>8</xdr:row>
      <xdr:rowOff>19050</xdr:rowOff>
    </xdr:from>
    <xdr:to>
      <xdr:col>1</xdr:col>
      <xdr:colOff>1504950</xdr:colOff>
      <xdr:row>8</xdr:row>
      <xdr:rowOff>938213</xdr:rowOff>
    </xdr:to>
    <xdr:pic>
      <xdr:nvPicPr>
        <xdr:cNvPr id="203" name="Рисунок 202" descr="1141.jpg"/>
        <xdr:cNvPicPr>
          <a:picLocks noChangeAspect="1"/>
        </xdr:cNvPicPr>
      </xdr:nvPicPr>
      <xdr:blipFill>
        <a:blip xmlns:r="http://schemas.openxmlformats.org/officeDocument/2006/relationships" r:embed="rId2" cstate="print"/>
        <a:stretch>
          <a:fillRect/>
        </a:stretch>
      </xdr:blipFill>
      <xdr:spPr>
        <a:xfrm>
          <a:off x="754856" y="5734050"/>
          <a:ext cx="1476375" cy="919163"/>
        </a:xfrm>
        <a:prstGeom prst="rect">
          <a:avLst/>
        </a:prstGeom>
      </xdr:spPr>
    </xdr:pic>
    <xdr:clientData/>
  </xdr:twoCellAnchor>
  <xdr:twoCellAnchor editAs="oneCell">
    <xdr:from>
      <xdr:col>1</xdr:col>
      <xdr:colOff>85725</xdr:colOff>
      <xdr:row>9</xdr:row>
      <xdr:rowOff>38101</xdr:rowOff>
    </xdr:from>
    <xdr:to>
      <xdr:col>1</xdr:col>
      <xdr:colOff>1504950</xdr:colOff>
      <xdr:row>9</xdr:row>
      <xdr:rowOff>937751</xdr:rowOff>
    </xdr:to>
    <xdr:pic>
      <xdr:nvPicPr>
        <xdr:cNvPr id="206" name="Рисунок 205" descr="1144.jpg"/>
        <xdr:cNvPicPr>
          <a:picLocks noChangeAspect="1"/>
        </xdr:cNvPicPr>
      </xdr:nvPicPr>
      <xdr:blipFill>
        <a:blip xmlns:r="http://schemas.openxmlformats.org/officeDocument/2006/relationships" r:embed="rId3" cstate="print"/>
        <a:stretch>
          <a:fillRect/>
        </a:stretch>
      </xdr:blipFill>
      <xdr:spPr>
        <a:xfrm>
          <a:off x="812006" y="8610601"/>
          <a:ext cx="1419225" cy="899650"/>
        </a:xfrm>
        <a:prstGeom prst="rect">
          <a:avLst/>
        </a:prstGeom>
      </xdr:spPr>
    </xdr:pic>
    <xdr:clientData/>
  </xdr:twoCellAnchor>
  <xdr:twoCellAnchor editAs="oneCell">
    <xdr:from>
      <xdr:col>1</xdr:col>
      <xdr:colOff>85726</xdr:colOff>
      <xdr:row>10</xdr:row>
      <xdr:rowOff>38101</xdr:rowOff>
    </xdr:from>
    <xdr:to>
      <xdr:col>1</xdr:col>
      <xdr:colOff>1504950</xdr:colOff>
      <xdr:row>10</xdr:row>
      <xdr:rowOff>927483</xdr:rowOff>
    </xdr:to>
    <xdr:pic>
      <xdr:nvPicPr>
        <xdr:cNvPr id="209" name="Рисунок 208" descr="1147.jpg"/>
        <xdr:cNvPicPr>
          <a:picLocks noChangeAspect="1"/>
        </xdr:cNvPicPr>
      </xdr:nvPicPr>
      <xdr:blipFill>
        <a:blip xmlns:r="http://schemas.openxmlformats.org/officeDocument/2006/relationships" r:embed="rId4" cstate="print"/>
        <a:stretch>
          <a:fillRect/>
        </a:stretch>
      </xdr:blipFill>
      <xdr:spPr>
        <a:xfrm>
          <a:off x="812007" y="11468101"/>
          <a:ext cx="1419224" cy="889382"/>
        </a:xfrm>
        <a:prstGeom prst="rect">
          <a:avLst/>
        </a:prstGeom>
      </xdr:spPr>
    </xdr:pic>
    <xdr:clientData/>
  </xdr:twoCellAnchor>
  <xdr:twoCellAnchor editAs="oneCell">
    <xdr:from>
      <xdr:col>1</xdr:col>
      <xdr:colOff>85725</xdr:colOff>
      <xdr:row>11</xdr:row>
      <xdr:rowOff>19051</xdr:rowOff>
    </xdr:from>
    <xdr:to>
      <xdr:col>1</xdr:col>
      <xdr:colOff>1504950</xdr:colOff>
      <xdr:row>11</xdr:row>
      <xdr:rowOff>914677</xdr:rowOff>
    </xdr:to>
    <xdr:pic>
      <xdr:nvPicPr>
        <xdr:cNvPr id="212" name="Рисунок 211" descr="1157.jpg"/>
        <xdr:cNvPicPr>
          <a:picLocks noChangeAspect="1"/>
        </xdr:cNvPicPr>
      </xdr:nvPicPr>
      <xdr:blipFill>
        <a:blip xmlns:r="http://schemas.openxmlformats.org/officeDocument/2006/relationships" r:embed="rId5" cstate="print"/>
        <a:stretch>
          <a:fillRect/>
        </a:stretch>
      </xdr:blipFill>
      <xdr:spPr>
        <a:xfrm>
          <a:off x="812006" y="14377989"/>
          <a:ext cx="1419225" cy="895626"/>
        </a:xfrm>
        <a:prstGeom prst="rect">
          <a:avLst/>
        </a:prstGeom>
      </xdr:spPr>
    </xdr:pic>
    <xdr:clientData/>
  </xdr:twoCellAnchor>
  <xdr:twoCellAnchor editAs="oneCell">
    <xdr:from>
      <xdr:col>1</xdr:col>
      <xdr:colOff>323850</xdr:colOff>
      <xdr:row>12</xdr:row>
      <xdr:rowOff>38101</xdr:rowOff>
    </xdr:from>
    <xdr:to>
      <xdr:col>1</xdr:col>
      <xdr:colOff>1504950</xdr:colOff>
      <xdr:row>12</xdr:row>
      <xdr:rowOff>918409</xdr:rowOff>
    </xdr:to>
    <xdr:pic>
      <xdr:nvPicPr>
        <xdr:cNvPr id="215" name="Рисунок 214" descr="1082.jpg"/>
        <xdr:cNvPicPr>
          <a:picLocks noChangeAspect="1"/>
        </xdr:cNvPicPr>
      </xdr:nvPicPr>
      <xdr:blipFill>
        <a:blip xmlns:r="http://schemas.openxmlformats.org/officeDocument/2006/relationships" r:embed="rId6" cstate="print"/>
        <a:stretch>
          <a:fillRect/>
        </a:stretch>
      </xdr:blipFill>
      <xdr:spPr>
        <a:xfrm>
          <a:off x="1050131" y="33447039"/>
          <a:ext cx="1181100" cy="880308"/>
        </a:xfrm>
        <a:prstGeom prst="rect">
          <a:avLst/>
        </a:prstGeom>
      </xdr:spPr>
    </xdr:pic>
    <xdr:clientData/>
  </xdr:twoCellAnchor>
  <xdr:twoCellAnchor editAs="oneCell">
    <xdr:from>
      <xdr:col>1</xdr:col>
      <xdr:colOff>257176</xdr:colOff>
      <xdr:row>13</xdr:row>
      <xdr:rowOff>28575</xdr:rowOff>
    </xdr:from>
    <xdr:to>
      <xdr:col>1</xdr:col>
      <xdr:colOff>1502506</xdr:colOff>
      <xdr:row>13</xdr:row>
      <xdr:rowOff>923925</xdr:rowOff>
    </xdr:to>
    <xdr:pic>
      <xdr:nvPicPr>
        <xdr:cNvPr id="217" name="Рисунок 216" descr="1083.jpg"/>
        <xdr:cNvPicPr>
          <a:picLocks noChangeAspect="1"/>
        </xdr:cNvPicPr>
      </xdr:nvPicPr>
      <xdr:blipFill>
        <a:blip xmlns:r="http://schemas.openxmlformats.org/officeDocument/2006/relationships" r:embed="rId7" cstate="print"/>
        <a:stretch>
          <a:fillRect/>
        </a:stretch>
      </xdr:blipFill>
      <xdr:spPr>
        <a:xfrm>
          <a:off x="983457" y="34390013"/>
          <a:ext cx="1245330" cy="895350"/>
        </a:xfrm>
        <a:prstGeom prst="rect">
          <a:avLst/>
        </a:prstGeom>
      </xdr:spPr>
    </xdr:pic>
    <xdr:clientData/>
  </xdr:twoCellAnchor>
  <xdr:twoCellAnchor editAs="oneCell">
    <xdr:from>
      <xdr:col>1</xdr:col>
      <xdr:colOff>600075</xdr:colOff>
      <xdr:row>14</xdr:row>
      <xdr:rowOff>47625</xdr:rowOff>
    </xdr:from>
    <xdr:to>
      <xdr:col>1</xdr:col>
      <xdr:colOff>1133475</xdr:colOff>
      <xdr:row>14</xdr:row>
      <xdr:rowOff>936625</xdr:rowOff>
    </xdr:to>
    <xdr:pic>
      <xdr:nvPicPr>
        <xdr:cNvPr id="223" name="Рисунок 222" descr="1061.jpg"/>
        <xdr:cNvPicPr>
          <a:picLocks noChangeAspect="1"/>
        </xdr:cNvPicPr>
      </xdr:nvPicPr>
      <xdr:blipFill>
        <a:blip xmlns:r="http://schemas.openxmlformats.org/officeDocument/2006/relationships" r:embed="rId8" cstate="print"/>
        <a:stretch>
          <a:fillRect/>
        </a:stretch>
      </xdr:blipFill>
      <xdr:spPr>
        <a:xfrm>
          <a:off x="1326356" y="44886563"/>
          <a:ext cx="533400" cy="889000"/>
        </a:xfrm>
        <a:prstGeom prst="rect">
          <a:avLst/>
        </a:prstGeom>
      </xdr:spPr>
    </xdr:pic>
    <xdr:clientData/>
  </xdr:twoCellAnchor>
  <xdr:twoCellAnchor editAs="oneCell">
    <xdr:from>
      <xdr:col>1</xdr:col>
      <xdr:colOff>161924</xdr:colOff>
      <xdr:row>15</xdr:row>
      <xdr:rowOff>139378</xdr:rowOff>
    </xdr:from>
    <xdr:to>
      <xdr:col>1</xdr:col>
      <xdr:colOff>1509437</xdr:colOff>
      <xdr:row>15</xdr:row>
      <xdr:rowOff>847725</xdr:rowOff>
    </xdr:to>
    <xdr:pic>
      <xdr:nvPicPr>
        <xdr:cNvPr id="225" name="Рисунок 224" descr="1063.jpg"/>
        <xdr:cNvPicPr>
          <a:picLocks noChangeAspect="1"/>
        </xdr:cNvPicPr>
      </xdr:nvPicPr>
      <xdr:blipFill>
        <a:blip xmlns:r="http://schemas.openxmlformats.org/officeDocument/2006/relationships" r:embed="rId9" cstate="print"/>
        <a:stretch>
          <a:fillRect/>
        </a:stretch>
      </xdr:blipFill>
      <xdr:spPr>
        <a:xfrm>
          <a:off x="888205" y="46883316"/>
          <a:ext cx="1347513" cy="708347"/>
        </a:xfrm>
        <a:prstGeom prst="rect">
          <a:avLst/>
        </a:prstGeom>
      </xdr:spPr>
    </xdr:pic>
    <xdr:clientData/>
  </xdr:twoCellAnchor>
  <xdr:twoCellAnchor editAs="oneCell">
    <xdr:from>
      <xdr:col>1</xdr:col>
      <xdr:colOff>47625</xdr:colOff>
      <xdr:row>16</xdr:row>
      <xdr:rowOff>95250</xdr:rowOff>
    </xdr:from>
    <xdr:to>
      <xdr:col>1</xdr:col>
      <xdr:colOff>1504950</xdr:colOff>
      <xdr:row>16</xdr:row>
      <xdr:rowOff>773451</xdr:rowOff>
    </xdr:to>
    <xdr:pic>
      <xdr:nvPicPr>
        <xdr:cNvPr id="226" name="Рисунок 225" descr="1064.jpg"/>
        <xdr:cNvPicPr>
          <a:picLocks noChangeAspect="1"/>
        </xdr:cNvPicPr>
      </xdr:nvPicPr>
      <xdr:blipFill>
        <a:blip xmlns:r="http://schemas.openxmlformats.org/officeDocument/2006/relationships" r:embed="rId10" cstate="print"/>
        <a:stretch>
          <a:fillRect/>
        </a:stretch>
      </xdr:blipFill>
      <xdr:spPr>
        <a:xfrm>
          <a:off x="773906" y="47791688"/>
          <a:ext cx="1457325" cy="678201"/>
        </a:xfrm>
        <a:prstGeom prst="rect">
          <a:avLst/>
        </a:prstGeom>
      </xdr:spPr>
    </xdr:pic>
    <xdr:clientData/>
  </xdr:twoCellAnchor>
  <xdr:twoCellAnchor editAs="oneCell">
    <xdr:from>
      <xdr:col>1</xdr:col>
      <xdr:colOff>85725</xdr:colOff>
      <xdr:row>17</xdr:row>
      <xdr:rowOff>133351</xdr:rowOff>
    </xdr:from>
    <xdr:to>
      <xdr:col>1</xdr:col>
      <xdr:colOff>1504950</xdr:colOff>
      <xdr:row>17</xdr:row>
      <xdr:rowOff>788903</xdr:rowOff>
    </xdr:to>
    <xdr:pic>
      <xdr:nvPicPr>
        <xdr:cNvPr id="227" name="Рисунок 226" descr="1065.jpg"/>
        <xdr:cNvPicPr>
          <a:picLocks noChangeAspect="1"/>
        </xdr:cNvPicPr>
      </xdr:nvPicPr>
      <xdr:blipFill>
        <a:blip xmlns:r="http://schemas.openxmlformats.org/officeDocument/2006/relationships" r:embed="rId11" cstate="print"/>
        <a:stretch>
          <a:fillRect/>
        </a:stretch>
      </xdr:blipFill>
      <xdr:spPr>
        <a:xfrm>
          <a:off x="812006" y="48782289"/>
          <a:ext cx="1419225" cy="655552"/>
        </a:xfrm>
        <a:prstGeom prst="rect">
          <a:avLst/>
        </a:prstGeom>
      </xdr:spPr>
    </xdr:pic>
    <xdr:clientData/>
  </xdr:twoCellAnchor>
  <xdr:twoCellAnchor editAs="oneCell">
    <xdr:from>
      <xdr:col>1</xdr:col>
      <xdr:colOff>552451</xdr:colOff>
      <xdr:row>18</xdr:row>
      <xdr:rowOff>28575</xdr:rowOff>
    </xdr:from>
    <xdr:to>
      <xdr:col>1</xdr:col>
      <xdr:colOff>1170088</xdr:colOff>
      <xdr:row>18</xdr:row>
      <xdr:rowOff>920235</xdr:rowOff>
    </xdr:to>
    <xdr:pic>
      <xdr:nvPicPr>
        <xdr:cNvPr id="231" name="Рисунок 230" descr="1909.jpg"/>
        <xdr:cNvPicPr>
          <a:picLocks noChangeAspect="1"/>
        </xdr:cNvPicPr>
      </xdr:nvPicPr>
      <xdr:blipFill>
        <a:blip xmlns:r="http://schemas.openxmlformats.org/officeDocument/2006/relationships" r:embed="rId12" cstate="print"/>
        <a:stretch>
          <a:fillRect/>
        </a:stretch>
      </xdr:blipFill>
      <xdr:spPr>
        <a:xfrm>
          <a:off x="1278732" y="53440013"/>
          <a:ext cx="617637" cy="891660"/>
        </a:xfrm>
        <a:prstGeom prst="rect">
          <a:avLst/>
        </a:prstGeom>
      </xdr:spPr>
    </xdr:pic>
    <xdr:clientData/>
  </xdr:twoCellAnchor>
  <xdr:twoCellAnchor editAs="oneCell">
    <xdr:from>
      <xdr:col>1</xdr:col>
      <xdr:colOff>152401</xdr:colOff>
      <xdr:row>19</xdr:row>
      <xdr:rowOff>133350</xdr:rowOff>
    </xdr:from>
    <xdr:to>
      <xdr:col>1</xdr:col>
      <xdr:colOff>1504951</xdr:colOff>
      <xdr:row>19</xdr:row>
      <xdr:rowOff>836183</xdr:rowOff>
    </xdr:to>
    <xdr:pic>
      <xdr:nvPicPr>
        <xdr:cNvPr id="232" name="Рисунок 231" descr="1910.jpg"/>
        <xdr:cNvPicPr>
          <a:picLocks noChangeAspect="1"/>
        </xdr:cNvPicPr>
      </xdr:nvPicPr>
      <xdr:blipFill>
        <a:blip xmlns:r="http://schemas.openxmlformats.org/officeDocument/2006/relationships" r:embed="rId13" cstate="print"/>
        <a:stretch>
          <a:fillRect/>
        </a:stretch>
      </xdr:blipFill>
      <xdr:spPr>
        <a:xfrm>
          <a:off x="878682" y="54497288"/>
          <a:ext cx="1352550" cy="702833"/>
        </a:xfrm>
        <a:prstGeom prst="rect">
          <a:avLst/>
        </a:prstGeom>
      </xdr:spPr>
    </xdr:pic>
    <xdr:clientData/>
  </xdr:twoCellAnchor>
  <xdr:twoCellAnchor editAs="oneCell">
    <xdr:from>
      <xdr:col>1</xdr:col>
      <xdr:colOff>123826</xdr:colOff>
      <xdr:row>20</xdr:row>
      <xdr:rowOff>85725</xdr:rowOff>
    </xdr:from>
    <xdr:to>
      <xdr:col>1</xdr:col>
      <xdr:colOff>1504950</xdr:colOff>
      <xdr:row>20</xdr:row>
      <xdr:rowOff>755261</xdr:rowOff>
    </xdr:to>
    <xdr:pic>
      <xdr:nvPicPr>
        <xdr:cNvPr id="233" name="Рисунок 232" descr="1911.jpg"/>
        <xdr:cNvPicPr>
          <a:picLocks noChangeAspect="1"/>
        </xdr:cNvPicPr>
      </xdr:nvPicPr>
      <xdr:blipFill>
        <a:blip xmlns:r="http://schemas.openxmlformats.org/officeDocument/2006/relationships" r:embed="rId14" cstate="print"/>
        <a:stretch>
          <a:fillRect/>
        </a:stretch>
      </xdr:blipFill>
      <xdr:spPr>
        <a:xfrm>
          <a:off x="850107" y="55402163"/>
          <a:ext cx="1381124" cy="669536"/>
        </a:xfrm>
        <a:prstGeom prst="rect">
          <a:avLst/>
        </a:prstGeom>
      </xdr:spPr>
    </xdr:pic>
    <xdr:clientData/>
  </xdr:twoCellAnchor>
  <xdr:twoCellAnchor editAs="oneCell">
    <xdr:from>
      <xdr:col>1</xdr:col>
      <xdr:colOff>238125</xdr:colOff>
      <xdr:row>21</xdr:row>
      <xdr:rowOff>47626</xdr:rowOff>
    </xdr:from>
    <xdr:to>
      <xdr:col>1</xdr:col>
      <xdr:colOff>1495425</xdr:colOff>
      <xdr:row>21</xdr:row>
      <xdr:rowOff>888181</xdr:rowOff>
    </xdr:to>
    <xdr:pic>
      <xdr:nvPicPr>
        <xdr:cNvPr id="239" name="Рисунок 238" descr="1055.jpg"/>
        <xdr:cNvPicPr>
          <a:picLocks noChangeAspect="1"/>
        </xdr:cNvPicPr>
      </xdr:nvPicPr>
      <xdr:blipFill>
        <a:blip xmlns:r="http://schemas.openxmlformats.org/officeDocument/2006/relationships" r:embed="rId15" cstate="print"/>
        <a:stretch>
          <a:fillRect/>
        </a:stretch>
      </xdr:blipFill>
      <xdr:spPr>
        <a:xfrm>
          <a:off x="964406" y="61079064"/>
          <a:ext cx="1257300" cy="840555"/>
        </a:xfrm>
        <a:prstGeom prst="rect">
          <a:avLst/>
        </a:prstGeom>
      </xdr:spPr>
    </xdr:pic>
    <xdr:clientData/>
  </xdr:twoCellAnchor>
  <xdr:twoCellAnchor editAs="oneCell">
    <xdr:from>
      <xdr:col>1</xdr:col>
      <xdr:colOff>304800</xdr:colOff>
      <xdr:row>22</xdr:row>
      <xdr:rowOff>133350</xdr:rowOff>
    </xdr:from>
    <xdr:to>
      <xdr:col>1</xdr:col>
      <xdr:colOff>1483152</xdr:colOff>
      <xdr:row>22</xdr:row>
      <xdr:rowOff>847726</xdr:rowOff>
    </xdr:to>
    <xdr:pic>
      <xdr:nvPicPr>
        <xdr:cNvPr id="240" name="Рисунок 239" descr="1056.jpg"/>
        <xdr:cNvPicPr>
          <a:picLocks noChangeAspect="1"/>
        </xdr:cNvPicPr>
      </xdr:nvPicPr>
      <xdr:blipFill>
        <a:blip xmlns:r="http://schemas.openxmlformats.org/officeDocument/2006/relationships" r:embed="rId16" cstate="print"/>
        <a:stretch>
          <a:fillRect/>
        </a:stretch>
      </xdr:blipFill>
      <xdr:spPr>
        <a:xfrm>
          <a:off x="1031081" y="62117288"/>
          <a:ext cx="1178352" cy="714376"/>
        </a:xfrm>
        <a:prstGeom prst="rect">
          <a:avLst/>
        </a:prstGeom>
      </xdr:spPr>
    </xdr:pic>
    <xdr:clientData/>
  </xdr:twoCellAnchor>
  <xdr:twoCellAnchor editAs="oneCell">
    <xdr:from>
      <xdr:col>1</xdr:col>
      <xdr:colOff>219076</xdr:colOff>
      <xdr:row>23</xdr:row>
      <xdr:rowOff>28575</xdr:rowOff>
    </xdr:from>
    <xdr:to>
      <xdr:col>1</xdr:col>
      <xdr:colOff>1504950</xdr:colOff>
      <xdr:row>23</xdr:row>
      <xdr:rowOff>917838</xdr:rowOff>
    </xdr:to>
    <xdr:pic>
      <xdr:nvPicPr>
        <xdr:cNvPr id="241" name="Рисунок 240" descr="1058.jpg"/>
        <xdr:cNvPicPr>
          <a:picLocks noChangeAspect="1"/>
        </xdr:cNvPicPr>
      </xdr:nvPicPr>
      <xdr:blipFill>
        <a:blip xmlns:r="http://schemas.openxmlformats.org/officeDocument/2006/relationships" r:embed="rId17" cstate="print"/>
        <a:stretch>
          <a:fillRect/>
        </a:stretch>
      </xdr:blipFill>
      <xdr:spPr>
        <a:xfrm>
          <a:off x="945357" y="62965013"/>
          <a:ext cx="1285874" cy="889263"/>
        </a:xfrm>
        <a:prstGeom prst="rect">
          <a:avLst/>
        </a:prstGeom>
      </xdr:spPr>
    </xdr:pic>
    <xdr:clientData/>
  </xdr:twoCellAnchor>
  <xdr:twoCellAnchor editAs="oneCell">
    <xdr:from>
      <xdr:col>1</xdr:col>
      <xdr:colOff>114300</xdr:colOff>
      <xdr:row>24</xdr:row>
      <xdr:rowOff>60309</xdr:rowOff>
    </xdr:from>
    <xdr:to>
      <xdr:col>1</xdr:col>
      <xdr:colOff>1504950</xdr:colOff>
      <xdr:row>24</xdr:row>
      <xdr:rowOff>919713</xdr:rowOff>
    </xdr:to>
    <xdr:pic>
      <xdr:nvPicPr>
        <xdr:cNvPr id="253" name="Рисунок 252" descr="1902.jpg"/>
        <xdr:cNvPicPr>
          <a:picLocks noChangeAspect="1"/>
        </xdr:cNvPicPr>
      </xdr:nvPicPr>
      <xdr:blipFill>
        <a:blip xmlns:r="http://schemas.openxmlformats.org/officeDocument/2006/relationships" r:embed="rId18" cstate="print"/>
        <a:stretch>
          <a:fillRect/>
        </a:stretch>
      </xdr:blipFill>
      <xdr:spPr>
        <a:xfrm>
          <a:off x="840581" y="74426747"/>
          <a:ext cx="1390650" cy="859404"/>
        </a:xfrm>
        <a:prstGeom prst="rect">
          <a:avLst/>
        </a:prstGeom>
      </xdr:spPr>
    </xdr:pic>
    <xdr:clientData/>
  </xdr:twoCellAnchor>
  <xdr:twoCellAnchor editAs="oneCell">
    <xdr:from>
      <xdr:col>1</xdr:col>
      <xdr:colOff>171450</xdr:colOff>
      <xdr:row>25</xdr:row>
      <xdr:rowOff>47625</xdr:rowOff>
    </xdr:from>
    <xdr:to>
      <xdr:col>1</xdr:col>
      <xdr:colOff>1504950</xdr:colOff>
      <xdr:row>25</xdr:row>
      <xdr:rowOff>866775</xdr:rowOff>
    </xdr:to>
    <xdr:pic>
      <xdr:nvPicPr>
        <xdr:cNvPr id="254" name="Рисунок 253" descr="1903.jpg"/>
        <xdr:cNvPicPr>
          <a:picLocks noChangeAspect="1"/>
        </xdr:cNvPicPr>
      </xdr:nvPicPr>
      <xdr:blipFill>
        <a:blip xmlns:r="http://schemas.openxmlformats.org/officeDocument/2006/relationships" r:embed="rId19" cstate="print"/>
        <a:stretch>
          <a:fillRect/>
        </a:stretch>
      </xdr:blipFill>
      <xdr:spPr>
        <a:xfrm>
          <a:off x="897731" y="75449906"/>
          <a:ext cx="1333500" cy="819150"/>
        </a:xfrm>
        <a:prstGeom prst="rect">
          <a:avLst/>
        </a:prstGeom>
      </xdr:spPr>
    </xdr:pic>
    <xdr:clientData/>
  </xdr:twoCellAnchor>
  <xdr:twoCellAnchor editAs="oneCell">
    <xdr:from>
      <xdr:col>1</xdr:col>
      <xdr:colOff>523875</xdr:colOff>
      <xdr:row>26</xdr:row>
      <xdr:rowOff>57150</xdr:rowOff>
    </xdr:from>
    <xdr:to>
      <xdr:col>1</xdr:col>
      <xdr:colOff>1266825</xdr:colOff>
      <xdr:row>26</xdr:row>
      <xdr:rowOff>933450</xdr:rowOff>
    </xdr:to>
    <xdr:pic>
      <xdr:nvPicPr>
        <xdr:cNvPr id="257" name="Рисунок 256" descr="1019.jpg"/>
        <xdr:cNvPicPr>
          <a:picLocks noChangeAspect="1"/>
        </xdr:cNvPicPr>
      </xdr:nvPicPr>
      <xdr:blipFill>
        <a:blip xmlns:r="http://schemas.openxmlformats.org/officeDocument/2006/relationships" r:embed="rId20" cstate="print"/>
        <a:stretch>
          <a:fillRect/>
        </a:stretch>
      </xdr:blipFill>
      <xdr:spPr>
        <a:xfrm>
          <a:off x="1250156" y="78316931"/>
          <a:ext cx="742950" cy="876300"/>
        </a:xfrm>
        <a:prstGeom prst="rect">
          <a:avLst/>
        </a:prstGeom>
      </xdr:spPr>
    </xdr:pic>
    <xdr:clientData/>
  </xdr:twoCellAnchor>
  <xdr:twoCellAnchor editAs="oneCell">
    <xdr:from>
      <xdr:col>1</xdr:col>
      <xdr:colOff>152400</xdr:colOff>
      <xdr:row>27</xdr:row>
      <xdr:rowOff>104775</xdr:rowOff>
    </xdr:from>
    <xdr:to>
      <xdr:col>1</xdr:col>
      <xdr:colOff>1504950</xdr:colOff>
      <xdr:row>27</xdr:row>
      <xdr:rowOff>914400</xdr:rowOff>
    </xdr:to>
    <xdr:pic>
      <xdr:nvPicPr>
        <xdr:cNvPr id="262" name="Рисунок 261" descr="2014.jpg"/>
        <xdr:cNvPicPr>
          <a:picLocks noChangeAspect="1"/>
        </xdr:cNvPicPr>
      </xdr:nvPicPr>
      <xdr:blipFill>
        <a:blip xmlns:r="http://schemas.openxmlformats.org/officeDocument/2006/relationships" r:embed="rId21" cstate="print"/>
        <a:stretch>
          <a:fillRect/>
        </a:stretch>
      </xdr:blipFill>
      <xdr:spPr>
        <a:xfrm>
          <a:off x="878681" y="84079556"/>
          <a:ext cx="1352550" cy="809625"/>
        </a:xfrm>
        <a:prstGeom prst="rect">
          <a:avLst/>
        </a:prstGeom>
      </xdr:spPr>
    </xdr:pic>
    <xdr:clientData/>
  </xdr:twoCellAnchor>
  <xdr:twoCellAnchor editAs="oneCell">
    <xdr:from>
      <xdr:col>1</xdr:col>
      <xdr:colOff>620546</xdr:colOff>
      <xdr:row>28</xdr:row>
      <xdr:rowOff>47624</xdr:rowOff>
    </xdr:from>
    <xdr:to>
      <xdr:col>1</xdr:col>
      <xdr:colOff>1283128</xdr:colOff>
      <xdr:row>28</xdr:row>
      <xdr:rowOff>914399</xdr:rowOff>
    </xdr:to>
    <xdr:pic>
      <xdr:nvPicPr>
        <xdr:cNvPr id="265" name="Рисунок 264" descr="1137.jpg"/>
        <xdr:cNvPicPr>
          <a:picLocks noChangeAspect="1"/>
        </xdr:cNvPicPr>
      </xdr:nvPicPr>
      <xdr:blipFill>
        <a:blip xmlns:r="http://schemas.openxmlformats.org/officeDocument/2006/relationships" r:embed="rId22" cstate="print"/>
        <a:stretch>
          <a:fillRect/>
        </a:stretch>
      </xdr:blipFill>
      <xdr:spPr>
        <a:xfrm>
          <a:off x="1346827" y="86879905"/>
          <a:ext cx="662582" cy="866775"/>
        </a:xfrm>
        <a:prstGeom prst="rect">
          <a:avLst/>
        </a:prstGeom>
      </xdr:spPr>
    </xdr:pic>
    <xdr:clientData/>
  </xdr:twoCellAnchor>
  <xdr:twoCellAnchor editAs="oneCell">
    <xdr:from>
      <xdr:col>1</xdr:col>
      <xdr:colOff>619125</xdr:colOff>
      <xdr:row>30</xdr:row>
      <xdr:rowOff>19512</xdr:rowOff>
    </xdr:from>
    <xdr:to>
      <xdr:col>1</xdr:col>
      <xdr:colOff>1228725</xdr:colOff>
      <xdr:row>30</xdr:row>
      <xdr:rowOff>874918</xdr:rowOff>
    </xdr:to>
    <xdr:pic>
      <xdr:nvPicPr>
        <xdr:cNvPr id="267" name="Рисунок 266" descr="1045.jpg"/>
        <xdr:cNvPicPr>
          <a:picLocks noChangeAspect="1"/>
        </xdr:cNvPicPr>
      </xdr:nvPicPr>
      <xdr:blipFill>
        <a:blip xmlns:r="http://schemas.openxmlformats.org/officeDocument/2006/relationships" r:embed="rId23" cstate="print"/>
        <a:stretch>
          <a:fillRect/>
        </a:stretch>
      </xdr:blipFill>
      <xdr:spPr>
        <a:xfrm>
          <a:off x="1345406" y="92566793"/>
          <a:ext cx="609600" cy="855406"/>
        </a:xfrm>
        <a:prstGeom prst="rect">
          <a:avLst/>
        </a:prstGeom>
      </xdr:spPr>
    </xdr:pic>
    <xdr:clientData/>
  </xdr:twoCellAnchor>
  <xdr:twoCellAnchor editAs="oneCell">
    <xdr:from>
      <xdr:col>1</xdr:col>
      <xdr:colOff>607636</xdr:colOff>
      <xdr:row>31</xdr:row>
      <xdr:rowOff>18127</xdr:rowOff>
    </xdr:from>
    <xdr:to>
      <xdr:col>1</xdr:col>
      <xdr:colOff>1238250</xdr:colOff>
      <xdr:row>31</xdr:row>
      <xdr:rowOff>857250</xdr:rowOff>
    </xdr:to>
    <xdr:pic>
      <xdr:nvPicPr>
        <xdr:cNvPr id="269" name="Рисунок 268" descr="1049.jpg"/>
        <xdr:cNvPicPr>
          <a:picLocks noChangeAspect="1"/>
        </xdr:cNvPicPr>
      </xdr:nvPicPr>
      <xdr:blipFill>
        <a:blip xmlns:r="http://schemas.openxmlformats.org/officeDocument/2006/relationships" r:embed="rId24" cstate="print"/>
        <a:stretch>
          <a:fillRect/>
        </a:stretch>
      </xdr:blipFill>
      <xdr:spPr>
        <a:xfrm>
          <a:off x="1333917" y="95422908"/>
          <a:ext cx="630614" cy="839123"/>
        </a:xfrm>
        <a:prstGeom prst="rect">
          <a:avLst/>
        </a:prstGeom>
      </xdr:spPr>
    </xdr:pic>
    <xdr:clientData/>
  </xdr:twoCellAnchor>
  <xdr:twoCellAnchor editAs="oneCell">
    <xdr:from>
      <xdr:col>1</xdr:col>
      <xdr:colOff>276224</xdr:colOff>
      <xdr:row>32</xdr:row>
      <xdr:rowOff>100574</xdr:rowOff>
    </xdr:from>
    <xdr:to>
      <xdr:col>1</xdr:col>
      <xdr:colOff>1504949</xdr:colOff>
      <xdr:row>32</xdr:row>
      <xdr:rowOff>809625</xdr:rowOff>
    </xdr:to>
    <xdr:pic>
      <xdr:nvPicPr>
        <xdr:cNvPr id="273" name="Рисунок 272" descr="3103.jpg"/>
        <xdr:cNvPicPr>
          <a:picLocks noChangeAspect="1"/>
        </xdr:cNvPicPr>
      </xdr:nvPicPr>
      <xdr:blipFill>
        <a:blip xmlns:r="http://schemas.openxmlformats.org/officeDocument/2006/relationships" r:embed="rId25" cstate="print"/>
        <a:stretch>
          <a:fillRect/>
        </a:stretch>
      </xdr:blipFill>
      <xdr:spPr>
        <a:xfrm>
          <a:off x="1002505" y="99315355"/>
          <a:ext cx="1228725" cy="709051"/>
        </a:xfrm>
        <a:prstGeom prst="rect">
          <a:avLst/>
        </a:prstGeom>
      </xdr:spPr>
    </xdr:pic>
    <xdr:clientData/>
  </xdr:twoCellAnchor>
  <xdr:twoCellAnchor editAs="oneCell">
    <xdr:from>
      <xdr:col>1</xdr:col>
      <xdr:colOff>726621</xdr:colOff>
      <xdr:row>33</xdr:row>
      <xdr:rowOff>47623</xdr:rowOff>
    </xdr:from>
    <xdr:to>
      <xdr:col>1</xdr:col>
      <xdr:colOff>1200151</xdr:colOff>
      <xdr:row>33</xdr:row>
      <xdr:rowOff>876300</xdr:rowOff>
    </xdr:to>
    <xdr:pic>
      <xdr:nvPicPr>
        <xdr:cNvPr id="278" name="Рисунок 277" descr="1111.jpg"/>
        <xdr:cNvPicPr>
          <a:picLocks noChangeAspect="1"/>
        </xdr:cNvPicPr>
      </xdr:nvPicPr>
      <xdr:blipFill>
        <a:blip xmlns:r="http://schemas.openxmlformats.org/officeDocument/2006/relationships" r:embed="rId26" cstate="print"/>
        <a:stretch>
          <a:fillRect/>
        </a:stretch>
      </xdr:blipFill>
      <xdr:spPr>
        <a:xfrm>
          <a:off x="1452902" y="102119904"/>
          <a:ext cx="473530" cy="828677"/>
        </a:xfrm>
        <a:prstGeom prst="rect">
          <a:avLst/>
        </a:prstGeom>
      </xdr:spPr>
    </xdr:pic>
    <xdr:clientData/>
  </xdr:twoCellAnchor>
  <xdr:twoCellAnchor editAs="oneCell">
    <xdr:from>
      <xdr:col>1</xdr:col>
      <xdr:colOff>266700</xdr:colOff>
      <xdr:row>34</xdr:row>
      <xdr:rowOff>9526</xdr:rowOff>
    </xdr:from>
    <xdr:to>
      <xdr:col>1</xdr:col>
      <xdr:colOff>1504950</xdr:colOff>
      <xdr:row>34</xdr:row>
      <xdr:rowOff>892299</xdr:rowOff>
    </xdr:to>
    <xdr:pic>
      <xdr:nvPicPr>
        <xdr:cNvPr id="279" name="Рисунок 278" descr="1113.jpg"/>
        <xdr:cNvPicPr>
          <a:picLocks noChangeAspect="1"/>
        </xdr:cNvPicPr>
      </xdr:nvPicPr>
      <xdr:blipFill>
        <a:blip xmlns:r="http://schemas.openxmlformats.org/officeDocument/2006/relationships" r:embed="rId27" cstate="print"/>
        <a:stretch>
          <a:fillRect/>
        </a:stretch>
      </xdr:blipFill>
      <xdr:spPr>
        <a:xfrm>
          <a:off x="992981" y="103034307"/>
          <a:ext cx="1238250" cy="882773"/>
        </a:xfrm>
        <a:prstGeom prst="rect">
          <a:avLst/>
        </a:prstGeom>
      </xdr:spPr>
    </xdr:pic>
    <xdr:clientData/>
  </xdr:twoCellAnchor>
  <xdr:twoCellAnchor editAs="oneCell">
    <xdr:from>
      <xdr:col>1</xdr:col>
      <xdr:colOff>104775</xdr:colOff>
      <xdr:row>35</xdr:row>
      <xdr:rowOff>168883</xdr:rowOff>
    </xdr:from>
    <xdr:to>
      <xdr:col>1</xdr:col>
      <xdr:colOff>1507455</xdr:colOff>
      <xdr:row>35</xdr:row>
      <xdr:rowOff>838201</xdr:rowOff>
    </xdr:to>
    <xdr:pic>
      <xdr:nvPicPr>
        <xdr:cNvPr id="280" name="Рисунок 279" descr="1153(2).jpg"/>
        <xdr:cNvPicPr>
          <a:picLocks noChangeAspect="1"/>
        </xdr:cNvPicPr>
      </xdr:nvPicPr>
      <xdr:blipFill>
        <a:blip xmlns:r="http://schemas.openxmlformats.org/officeDocument/2006/relationships" r:embed="rId28" cstate="print"/>
        <a:stretch>
          <a:fillRect/>
        </a:stretch>
      </xdr:blipFill>
      <xdr:spPr>
        <a:xfrm>
          <a:off x="831056" y="104146164"/>
          <a:ext cx="1402680" cy="669318"/>
        </a:xfrm>
        <a:prstGeom prst="rect">
          <a:avLst/>
        </a:prstGeom>
      </xdr:spPr>
    </xdr:pic>
    <xdr:clientData/>
  </xdr:twoCellAnchor>
  <xdr:twoCellAnchor editAs="oneCell">
    <xdr:from>
      <xdr:col>1</xdr:col>
      <xdr:colOff>493902</xdr:colOff>
      <xdr:row>37</xdr:row>
      <xdr:rowOff>64656</xdr:rowOff>
    </xdr:from>
    <xdr:to>
      <xdr:col>1</xdr:col>
      <xdr:colOff>1381125</xdr:colOff>
      <xdr:row>37</xdr:row>
      <xdr:rowOff>904875</xdr:rowOff>
    </xdr:to>
    <xdr:pic>
      <xdr:nvPicPr>
        <xdr:cNvPr id="281" name="Рисунок 280" descr="1277.jpg"/>
        <xdr:cNvPicPr>
          <a:picLocks noChangeAspect="1"/>
        </xdr:cNvPicPr>
      </xdr:nvPicPr>
      <xdr:blipFill>
        <a:blip xmlns:r="http://schemas.openxmlformats.org/officeDocument/2006/relationships" r:embed="rId29" cstate="print"/>
        <a:stretch>
          <a:fillRect/>
        </a:stretch>
      </xdr:blipFill>
      <xdr:spPr>
        <a:xfrm>
          <a:off x="1220183" y="105946937"/>
          <a:ext cx="887223" cy="840219"/>
        </a:xfrm>
        <a:prstGeom prst="rect">
          <a:avLst/>
        </a:prstGeom>
      </xdr:spPr>
    </xdr:pic>
    <xdr:clientData/>
  </xdr:twoCellAnchor>
  <xdr:twoCellAnchor editAs="oneCell">
    <xdr:from>
      <xdr:col>1</xdr:col>
      <xdr:colOff>523875</xdr:colOff>
      <xdr:row>36</xdr:row>
      <xdr:rowOff>38100</xdr:rowOff>
    </xdr:from>
    <xdr:to>
      <xdr:col>1</xdr:col>
      <xdr:colOff>1147233</xdr:colOff>
      <xdr:row>36</xdr:row>
      <xdr:rowOff>954881</xdr:rowOff>
    </xdr:to>
    <xdr:pic>
      <xdr:nvPicPr>
        <xdr:cNvPr id="285" name="Рисунок 284" descr="1084.jpg"/>
        <xdr:cNvPicPr>
          <a:picLocks noChangeAspect="1"/>
        </xdr:cNvPicPr>
      </xdr:nvPicPr>
      <xdr:blipFill>
        <a:blip xmlns:r="http://schemas.openxmlformats.org/officeDocument/2006/relationships" r:embed="rId30" cstate="print"/>
        <a:stretch>
          <a:fillRect/>
        </a:stretch>
      </xdr:blipFill>
      <xdr:spPr>
        <a:xfrm>
          <a:off x="1250156" y="104967881"/>
          <a:ext cx="623358" cy="916781"/>
        </a:xfrm>
        <a:prstGeom prst="rect">
          <a:avLst/>
        </a:prstGeom>
      </xdr:spPr>
    </xdr:pic>
    <xdr:clientData/>
  </xdr:twoCellAnchor>
  <xdr:twoCellAnchor editAs="oneCell">
    <xdr:from>
      <xdr:col>1</xdr:col>
      <xdr:colOff>495300</xdr:colOff>
      <xdr:row>38</xdr:row>
      <xdr:rowOff>9526</xdr:rowOff>
    </xdr:from>
    <xdr:to>
      <xdr:col>1</xdr:col>
      <xdr:colOff>1205409</xdr:colOff>
      <xdr:row>38</xdr:row>
      <xdr:rowOff>952501</xdr:rowOff>
    </xdr:to>
    <xdr:pic>
      <xdr:nvPicPr>
        <xdr:cNvPr id="329" name="Рисунок 328" descr="1166.jpg"/>
        <xdr:cNvPicPr>
          <a:picLocks noChangeAspect="1"/>
        </xdr:cNvPicPr>
      </xdr:nvPicPr>
      <xdr:blipFill>
        <a:blip xmlns:r="http://schemas.openxmlformats.org/officeDocument/2006/relationships" r:embed="rId31" cstate="print"/>
        <a:stretch>
          <a:fillRect/>
        </a:stretch>
      </xdr:blipFill>
      <xdr:spPr>
        <a:xfrm>
          <a:off x="1221581" y="158362651"/>
          <a:ext cx="710109" cy="942975"/>
        </a:xfrm>
        <a:prstGeom prst="rect">
          <a:avLst/>
        </a:prstGeom>
      </xdr:spPr>
    </xdr:pic>
    <xdr:clientData/>
  </xdr:twoCellAnchor>
  <xdr:twoCellAnchor editAs="oneCell">
    <xdr:from>
      <xdr:col>1</xdr:col>
      <xdr:colOff>561975</xdr:colOff>
      <xdr:row>39</xdr:row>
      <xdr:rowOff>28575</xdr:rowOff>
    </xdr:from>
    <xdr:to>
      <xdr:col>1</xdr:col>
      <xdr:colOff>1099902</xdr:colOff>
      <xdr:row>39</xdr:row>
      <xdr:rowOff>904875</xdr:rowOff>
    </xdr:to>
    <xdr:pic>
      <xdr:nvPicPr>
        <xdr:cNvPr id="345" name="Рисунок 344" descr="3026.jpg"/>
        <xdr:cNvPicPr>
          <a:picLocks noChangeAspect="1"/>
        </xdr:cNvPicPr>
      </xdr:nvPicPr>
      <xdr:blipFill>
        <a:blip xmlns:r="http://schemas.openxmlformats.org/officeDocument/2006/relationships" r:embed="rId32" cstate="print"/>
        <a:stretch>
          <a:fillRect/>
        </a:stretch>
      </xdr:blipFill>
      <xdr:spPr>
        <a:xfrm>
          <a:off x="1288256" y="174574200"/>
          <a:ext cx="537927" cy="876300"/>
        </a:xfrm>
        <a:prstGeom prst="rect">
          <a:avLst/>
        </a:prstGeom>
      </xdr:spPr>
    </xdr:pic>
    <xdr:clientData/>
  </xdr:twoCellAnchor>
  <xdr:twoCellAnchor editAs="oneCell">
    <xdr:from>
      <xdr:col>1</xdr:col>
      <xdr:colOff>321469</xdr:colOff>
      <xdr:row>41</xdr:row>
      <xdr:rowOff>159543</xdr:rowOff>
    </xdr:from>
    <xdr:to>
      <xdr:col>1</xdr:col>
      <xdr:colOff>1388705</xdr:colOff>
      <xdr:row>41</xdr:row>
      <xdr:rowOff>1476374</xdr:rowOff>
    </xdr:to>
    <xdr:pic>
      <xdr:nvPicPr>
        <xdr:cNvPr id="370" name="Рисунок 369" descr="1210.jpg"/>
        <xdr:cNvPicPr>
          <a:picLocks noChangeAspect="1"/>
        </xdr:cNvPicPr>
      </xdr:nvPicPr>
      <xdr:blipFill>
        <a:blip xmlns:r="http://schemas.openxmlformats.org/officeDocument/2006/relationships" r:embed="rId33" cstate="print"/>
        <a:stretch>
          <a:fillRect/>
        </a:stretch>
      </xdr:blipFill>
      <xdr:spPr>
        <a:xfrm>
          <a:off x="1047750" y="277813293"/>
          <a:ext cx="1067236" cy="1316831"/>
        </a:xfrm>
        <a:prstGeom prst="rect">
          <a:avLst/>
        </a:prstGeom>
      </xdr:spPr>
    </xdr:pic>
    <xdr:clientData/>
  </xdr:twoCellAnchor>
  <xdr:twoCellAnchor editAs="oneCell">
    <xdr:from>
      <xdr:col>1</xdr:col>
      <xdr:colOff>107496</xdr:colOff>
      <xdr:row>42</xdr:row>
      <xdr:rowOff>148317</xdr:rowOff>
    </xdr:from>
    <xdr:to>
      <xdr:col>1</xdr:col>
      <xdr:colOff>1510848</xdr:colOff>
      <xdr:row>42</xdr:row>
      <xdr:rowOff>1605643</xdr:rowOff>
    </xdr:to>
    <xdr:pic>
      <xdr:nvPicPr>
        <xdr:cNvPr id="380" name="Рисунок 379" descr="1286.jpg"/>
        <xdr:cNvPicPr>
          <a:picLocks noChangeAspect="1"/>
        </xdr:cNvPicPr>
      </xdr:nvPicPr>
      <xdr:blipFill>
        <a:blip xmlns:r="http://schemas.openxmlformats.org/officeDocument/2006/relationships" r:embed="rId34" cstate="print"/>
        <a:stretch>
          <a:fillRect/>
        </a:stretch>
      </xdr:blipFill>
      <xdr:spPr>
        <a:xfrm>
          <a:off x="828675" y="45174353"/>
          <a:ext cx="1403352" cy="1457326"/>
        </a:xfrm>
        <a:prstGeom prst="rect">
          <a:avLst/>
        </a:prstGeom>
      </xdr:spPr>
    </xdr:pic>
    <xdr:clientData/>
  </xdr:twoCellAnchor>
  <xdr:twoCellAnchor editAs="oneCell">
    <xdr:from>
      <xdr:col>1</xdr:col>
      <xdr:colOff>600075</xdr:colOff>
      <xdr:row>43</xdr:row>
      <xdr:rowOff>13828</xdr:rowOff>
    </xdr:from>
    <xdr:to>
      <xdr:col>1</xdr:col>
      <xdr:colOff>1285875</xdr:colOff>
      <xdr:row>43</xdr:row>
      <xdr:rowOff>952501</xdr:rowOff>
    </xdr:to>
    <xdr:pic>
      <xdr:nvPicPr>
        <xdr:cNvPr id="415" name="Рисунок 414" descr="1348.jpg"/>
        <xdr:cNvPicPr>
          <a:picLocks noChangeAspect="1"/>
        </xdr:cNvPicPr>
      </xdr:nvPicPr>
      <xdr:blipFill>
        <a:blip xmlns:r="http://schemas.openxmlformats.org/officeDocument/2006/relationships" r:embed="rId35" cstate="print"/>
        <a:stretch>
          <a:fillRect/>
        </a:stretch>
      </xdr:blipFill>
      <xdr:spPr>
        <a:xfrm>
          <a:off x="1326356" y="262189453"/>
          <a:ext cx="685800" cy="938673"/>
        </a:xfrm>
        <a:prstGeom prst="rect">
          <a:avLst/>
        </a:prstGeom>
      </xdr:spPr>
    </xdr:pic>
    <xdr:clientData/>
  </xdr:twoCellAnchor>
  <xdr:twoCellAnchor editAs="oneCell">
    <xdr:from>
      <xdr:col>1</xdr:col>
      <xdr:colOff>581025</xdr:colOff>
      <xdr:row>44</xdr:row>
      <xdr:rowOff>11063</xdr:rowOff>
    </xdr:from>
    <xdr:to>
      <xdr:col>1</xdr:col>
      <xdr:colOff>1247774</xdr:colOff>
      <xdr:row>44</xdr:row>
      <xdr:rowOff>952501</xdr:rowOff>
    </xdr:to>
    <xdr:pic>
      <xdr:nvPicPr>
        <xdr:cNvPr id="416" name="Рисунок 415" descr="1349.jpg"/>
        <xdr:cNvPicPr>
          <a:picLocks noChangeAspect="1"/>
        </xdr:cNvPicPr>
      </xdr:nvPicPr>
      <xdr:blipFill>
        <a:blip xmlns:r="http://schemas.openxmlformats.org/officeDocument/2006/relationships" r:embed="rId36" cstate="print"/>
        <a:stretch>
          <a:fillRect/>
        </a:stretch>
      </xdr:blipFill>
      <xdr:spPr>
        <a:xfrm>
          <a:off x="1307306" y="263139188"/>
          <a:ext cx="666749" cy="941438"/>
        </a:xfrm>
        <a:prstGeom prst="rect">
          <a:avLst/>
        </a:prstGeom>
      </xdr:spPr>
    </xdr:pic>
    <xdr:clientData/>
  </xdr:twoCellAnchor>
  <xdr:twoCellAnchor editAs="oneCell">
    <xdr:from>
      <xdr:col>1</xdr:col>
      <xdr:colOff>504825</xdr:colOff>
      <xdr:row>45</xdr:row>
      <xdr:rowOff>19051</xdr:rowOff>
    </xdr:from>
    <xdr:to>
      <xdr:col>1</xdr:col>
      <xdr:colOff>1206327</xdr:colOff>
      <xdr:row>45</xdr:row>
      <xdr:rowOff>952501</xdr:rowOff>
    </xdr:to>
    <xdr:pic>
      <xdr:nvPicPr>
        <xdr:cNvPr id="428" name="Рисунок 427" descr="1336.jpg"/>
        <xdr:cNvPicPr>
          <a:picLocks noChangeAspect="1"/>
        </xdr:cNvPicPr>
      </xdr:nvPicPr>
      <xdr:blipFill>
        <a:blip xmlns:r="http://schemas.openxmlformats.org/officeDocument/2006/relationships" r:embed="rId37" cstate="print"/>
        <a:stretch>
          <a:fillRect/>
        </a:stretch>
      </xdr:blipFill>
      <xdr:spPr>
        <a:xfrm>
          <a:off x="1231106" y="285054676"/>
          <a:ext cx="701502" cy="933450"/>
        </a:xfrm>
        <a:prstGeom prst="rect">
          <a:avLst/>
        </a:prstGeom>
      </xdr:spPr>
    </xdr:pic>
    <xdr:clientData/>
  </xdr:twoCellAnchor>
  <xdr:twoCellAnchor editAs="oneCell">
    <xdr:from>
      <xdr:col>1</xdr:col>
      <xdr:colOff>514350</xdr:colOff>
      <xdr:row>46</xdr:row>
      <xdr:rowOff>19049</xdr:rowOff>
    </xdr:from>
    <xdr:to>
      <xdr:col>1</xdr:col>
      <xdr:colOff>1202560</xdr:colOff>
      <xdr:row>46</xdr:row>
      <xdr:rowOff>916781</xdr:rowOff>
    </xdr:to>
    <xdr:pic>
      <xdr:nvPicPr>
        <xdr:cNvPr id="429" name="Рисунок 428" descr="1337.jpg"/>
        <xdr:cNvPicPr>
          <a:picLocks noChangeAspect="1"/>
        </xdr:cNvPicPr>
      </xdr:nvPicPr>
      <xdr:blipFill>
        <a:blip xmlns:r="http://schemas.openxmlformats.org/officeDocument/2006/relationships" r:embed="rId38" cstate="print"/>
        <a:stretch>
          <a:fillRect/>
        </a:stretch>
      </xdr:blipFill>
      <xdr:spPr>
        <a:xfrm>
          <a:off x="1240631" y="286007174"/>
          <a:ext cx="688210" cy="897732"/>
        </a:xfrm>
        <a:prstGeom prst="rect">
          <a:avLst/>
        </a:prstGeom>
      </xdr:spPr>
    </xdr:pic>
    <xdr:clientData/>
  </xdr:twoCellAnchor>
  <xdr:twoCellAnchor editAs="oneCell">
    <xdr:from>
      <xdr:col>1</xdr:col>
      <xdr:colOff>495300</xdr:colOff>
      <xdr:row>47</xdr:row>
      <xdr:rowOff>28575</xdr:rowOff>
    </xdr:from>
    <xdr:to>
      <xdr:col>1</xdr:col>
      <xdr:colOff>1171575</xdr:colOff>
      <xdr:row>47</xdr:row>
      <xdr:rowOff>845344</xdr:rowOff>
    </xdr:to>
    <xdr:pic>
      <xdr:nvPicPr>
        <xdr:cNvPr id="432" name="Рисунок 431" descr="1357.jpg"/>
        <xdr:cNvPicPr>
          <a:picLocks noChangeAspect="1"/>
        </xdr:cNvPicPr>
      </xdr:nvPicPr>
      <xdr:blipFill>
        <a:blip xmlns:r="http://schemas.openxmlformats.org/officeDocument/2006/relationships" r:embed="rId39" cstate="print"/>
        <a:stretch>
          <a:fillRect/>
        </a:stretch>
      </xdr:blipFill>
      <xdr:spPr>
        <a:xfrm>
          <a:off x="1221581" y="292684200"/>
          <a:ext cx="676275" cy="816769"/>
        </a:xfrm>
        <a:prstGeom prst="rect">
          <a:avLst/>
        </a:prstGeom>
      </xdr:spPr>
    </xdr:pic>
    <xdr:clientData/>
  </xdr:twoCellAnchor>
  <xdr:twoCellAnchor editAs="oneCell">
    <xdr:from>
      <xdr:col>1</xdr:col>
      <xdr:colOff>276225</xdr:colOff>
      <xdr:row>29</xdr:row>
      <xdr:rowOff>28575</xdr:rowOff>
    </xdr:from>
    <xdr:to>
      <xdr:col>1</xdr:col>
      <xdr:colOff>1457325</xdr:colOff>
      <xdr:row>29</xdr:row>
      <xdr:rowOff>914400</xdr:rowOff>
    </xdr:to>
    <xdr:pic>
      <xdr:nvPicPr>
        <xdr:cNvPr id="491" name="Рисунок 490"/>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002506" y="91623356"/>
          <a:ext cx="1181100" cy="885825"/>
        </a:xfrm>
        <a:prstGeom prst="rect">
          <a:avLst/>
        </a:prstGeom>
      </xdr:spPr>
    </xdr:pic>
    <xdr:clientData/>
  </xdr:twoCellAnchor>
  <xdr:twoCellAnchor editAs="oneCell">
    <xdr:from>
      <xdr:col>1</xdr:col>
      <xdr:colOff>314325</xdr:colOff>
      <xdr:row>48</xdr:row>
      <xdr:rowOff>19050</xdr:rowOff>
    </xdr:from>
    <xdr:to>
      <xdr:col>1</xdr:col>
      <xdr:colOff>1504950</xdr:colOff>
      <xdr:row>48</xdr:row>
      <xdr:rowOff>809625</xdr:rowOff>
    </xdr:to>
    <xdr:pic>
      <xdr:nvPicPr>
        <xdr:cNvPr id="504" name="Рисунок 503"/>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40606" y="293627175"/>
          <a:ext cx="1190625" cy="790575"/>
        </a:xfrm>
        <a:prstGeom prst="rect">
          <a:avLst/>
        </a:prstGeom>
      </xdr:spPr>
    </xdr:pic>
    <xdr:clientData/>
  </xdr:twoCellAnchor>
  <xdr:twoCellAnchor editAs="oneCell">
    <xdr:from>
      <xdr:col>1</xdr:col>
      <xdr:colOff>312964</xdr:colOff>
      <xdr:row>40</xdr:row>
      <xdr:rowOff>136071</xdr:rowOff>
    </xdr:from>
    <xdr:to>
      <xdr:col>1</xdr:col>
      <xdr:colOff>1503589</xdr:colOff>
      <xdr:row>41</xdr:row>
      <xdr:rowOff>2721</xdr:rowOff>
    </xdr:to>
    <xdr:pic>
      <xdr:nvPicPr>
        <xdr:cNvPr id="520" name="Рисунок 519" descr="1095.JPG"/>
        <xdr:cNvPicPr>
          <a:picLocks noChangeAspect="1"/>
        </xdr:cNvPicPr>
      </xdr:nvPicPr>
      <xdr:blipFill>
        <a:blip xmlns:r="http://schemas.openxmlformats.org/officeDocument/2006/relationships" r:embed="rId42" cstate="print"/>
        <a:stretch>
          <a:fillRect/>
        </a:stretch>
      </xdr:blipFill>
      <xdr:spPr>
        <a:xfrm>
          <a:off x="1039245" y="205161696"/>
          <a:ext cx="1190625" cy="819150"/>
        </a:xfrm>
        <a:prstGeom prst="rect">
          <a:avLst/>
        </a:prstGeom>
      </xdr:spPr>
    </xdr:pic>
    <xdr:clientData/>
  </xdr:twoCellAnchor>
  <xdr:twoCellAnchor editAs="oneCell">
    <xdr:from>
      <xdr:col>1</xdr:col>
      <xdr:colOff>247650</xdr:colOff>
      <xdr:row>50</xdr:row>
      <xdr:rowOff>38100</xdr:rowOff>
    </xdr:from>
    <xdr:to>
      <xdr:col>1</xdr:col>
      <xdr:colOff>1135836</xdr:colOff>
      <xdr:row>50</xdr:row>
      <xdr:rowOff>952499</xdr:rowOff>
    </xdr:to>
    <xdr:pic>
      <xdr:nvPicPr>
        <xdr:cNvPr id="46" name="Рисунок 45" descr="1287.jpg"/>
        <xdr:cNvPicPr>
          <a:picLocks noChangeAspect="1"/>
        </xdr:cNvPicPr>
      </xdr:nvPicPr>
      <xdr:blipFill>
        <a:blip xmlns:r="http://schemas.openxmlformats.org/officeDocument/2006/relationships" r:embed="rId43" cstate="print"/>
        <a:stretch>
          <a:fillRect/>
        </a:stretch>
      </xdr:blipFill>
      <xdr:spPr>
        <a:xfrm>
          <a:off x="495300" y="56397525"/>
          <a:ext cx="888186" cy="914399"/>
        </a:xfrm>
        <a:prstGeom prst="rect">
          <a:avLst/>
        </a:prstGeom>
      </xdr:spPr>
    </xdr:pic>
    <xdr:clientData/>
  </xdr:twoCellAnchor>
  <xdr:twoCellAnchor editAs="oneCell">
    <xdr:from>
      <xdr:col>1</xdr:col>
      <xdr:colOff>266699</xdr:colOff>
      <xdr:row>49</xdr:row>
      <xdr:rowOff>86315</xdr:rowOff>
    </xdr:from>
    <xdr:to>
      <xdr:col>1</xdr:col>
      <xdr:colOff>1323975</xdr:colOff>
      <xdr:row>49</xdr:row>
      <xdr:rowOff>790460</xdr:rowOff>
    </xdr:to>
    <xdr:pic>
      <xdr:nvPicPr>
        <xdr:cNvPr id="48" name="Рисунок 47" descr="https://healthymama.ru/wp-content/uploads/2018/09/%D0%94%D0%B5%D0%BE%D0%BF%D1%80%D0%BE%D1%81-%D0%B0%D0%BB%D0%BE%D1%8D-%D0%B3%D0%B5%D0%BB%D1%8C-95.jpg"/>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514349" y="54274040"/>
          <a:ext cx="1057276" cy="704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180975</xdr:colOff>
      <xdr:row>10</xdr:row>
      <xdr:rowOff>47625</xdr:rowOff>
    </xdr:from>
    <xdr:ext cx="1052855" cy="1049956"/>
    <xdr:pic>
      <xdr:nvPicPr>
        <xdr:cNvPr id="72" name="Рисунок 71" descr="корейская косметика оптом00883.jpg"/>
        <xdr:cNvPicPr>
          <a:picLocks noChangeAspect="1"/>
        </xdr:cNvPicPr>
      </xdr:nvPicPr>
      <xdr:blipFill>
        <a:blip xmlns:r="http://schemas.openxmlformats.org/officeDocument/2006/relationships" r:embed="rId1" cstate="print"/>
        <a:stretch>
          <a:fillRect/>
        </a:stretch>
      </xdr:blipFill>
      <xdr:spPr>
        <a:xfrm>
          <a:off x="514350" y="6134100"/>
          <a:ext cx="1052855" cy="1049956"/>
        </a:xfrm>
        <a:prstGeom prst="rect">
          <a:avLst/>
        </a:prstGeom>
      </xdr:spPr>
    </xdr:pic>
    <xdr:clientData/>
  </xdr:oneCellAnchor>
  <xdr:oneCellAnchor>
    <xdr:from>
      <xdr:col>1</xdr:col>
      <xdr:colOff>209551</xdr:colOff>
      <xdr:row>11</xdr:row>
      <xdr:rowOff>57151</xdr:rowOff>
    </xdr:from>
    <xdr:ext cx="981074" cy="981074"/>
    <xdr:pic>
      <xdr:nvPicPr>
        <xdr:cNvPr id="73" name="Рисунок 72" descr="корейская косметика оптом00887.jpg"/>
        <xdr:cNvPicPr>
          <a:picLocks noChangeAspect="1"/>
        </xdr:cNvPicPr>
      </xdr:nvPicPr>
      <xdr:blipFill>
        <a:blip xmlns:r="http://schemas.openxmlformats.org/officeDocument/2006/relationships" r:embed="rId2" cstate="print"/>
        <a:stretch>
          <a:fillRect/>
        </a:stretch>
      </xdr:blipFill>
      <xdr:spPr>
        <a:xfrm>
          <a:off x="542926" y="7258051"/>
          <a:ext cx="981074" cy="981074"/>
        </a:xfrm>
        <a:prstGeom prst="rect">
          <a:avLst/>
        </a:prstGeom>
      </xdr:spPr>
    </xdr:pic>
    <xdr:clientData/>
  </xdr:oneCellAnchor>
  <xdr:oneCellAnchor>
    <xdr:from>
      <xdr:col>1</xdr:col>
      <xdr:colOff>123825</xdr:colOff>
      <xdr:row>12</xdr:row>
      <xdr:rowOff>57150</xdr:rowOff>
    </xdr:from>
    <xdr:ext cx="1042098" cy="1042098"/>
    <xdr:pic>
      <xdr:nvPicPr>
        <xdr:cNvPr id="74" name="Рисунок 73" descr="корейская косметика оптом00871.jpg"/>
        <xdr:cNvPicPr>
          <a:picLocks noChangeAspect="1"/>
        </xdr:cNvPicPr>
      </xdr:nvPicPr>
      <xdr:blipFill>
        <a:blip xmlns:r="http://schemas.openxmlformats.org/officeDocument/2006/relationships" r:embed="rId3" cstate="print"/>
        <a:stretch>
          <a:fillRect/>
        </a:stretch>
      </xdr:blipFill>
      <xdr:spPr>
        <a:xfrm>
          <a:off x="457200" y="8372475"/>
          <a:ext cx="1042098" cy="1042098"/>
        </a:xfrm>
        <a:prstGeom prst="rect">
          <a:avLst/>
        </a:prstGeom>
      </xdr:spPr>
    </xdr:pic>
    <xdr:clientData/>
  </xdr:oneCellAnchor>
  <xdr:oneCellAnchor>
    <xdr:from>
      <xdr:col>1</xdr:col>
      <xdr:colOff>190500</xdr:colOff>
      <xdr:row>13</xdr:row>
      <xdr:rowOff>114300</xdr:rowOff>
    </xdr:from>
    <xdr:ext cx="914400" cy="914400"/>
    <xdr:pic>
      <xdr:nvPicPr>
        <xdr:cNvPr id="75" name="Рисунок 74" descr="корейская косметика оптом00868.jpg"/>
        <xdr:cNvPicPr>
          <a:picLocks noChangeAspect="1"/>
        </xdr:cNvPicPr>
      </xdr:nvPicPr>
      <xdr:blipFill>
        <a:blip xmlns:r="http://schemas.openxmlformats.org/officeDocument/2006/relationships" r:embed="rId4" cstate="print"/>
        <a:stretch>
          <a:fillRect/>
        </a:stretch>
      </xdr:blipFill>
      <xdr:spPr>
        <a:xfrm>
          <a:off x="523875" y="9544050"/>
          <a:ext cx="914400" cy="914400"/>
        </a:xfrm>
        <a:prstGeom prst="rect">
          <a:avLst/>
        </a:prstGeom>
      </xdr:spPr>
    </xdr:pic>
    <xdr:clientData/>
  </xdr:oneCellAnchor>
  <xdr:oneCellAnchor>
    <xdr:from>
      <xdr:col>1</xdr:col>
      <xdr:colOff>238125</xdr:colOff>
      <xdr:row>14</xdr:row>
      <xdr:rowOff>95250</xdr:rowOff>
    </xdr:from>
    <xdr:ext cx="892969" cy="892969"/>
    <xdr:pic>
      <xdr:nvPicPr>
        <xdr:cNvPr id="78" name="Рисунок 77" descr="корейская косметика оптом00833.jpg"/>
        <xdr:cNvPicPr>
          <a:picLocks noChangeAspect="1"/>
        </xdr:cNvPicPr>
      </xdr:nvPicPr>
      <xdr:blipFill>
        <a:blip xmlns:r="http://schemas.openxmlformats.org/officeDocument/2006/relationships" r:embed="rId5" cstate="print"/>
        <a:stretch>
          <a:fillRect/>
        </a:stretch>
      </xdr:blipFill>
      <xdr:spPr>
        <a:xfrm>
          <a:off x="571500" y="12868275"/>
          <a:ext cx="892969" cy="892969"/>
        </a:xfrm>
        <a:prstGeom prst="rect">
          <a:avLst/>
        </a:prstGeom>
      </xdr:spPr>
    </xdr:pic>
    <xdr:clientData/>
  </xdr:oneCellAnchor>
  <xdr:oneCellAnchor>
    <xdr:from>
      <xdr:col>1</xdr:col>
      <xdr:colOff>219075</xdr:colOff>
      <xdr:row>7</xdr:row>
      <xdr:rowOff>85725</xdr:rowOff>
    </xdr:from>
    <xdr:ext cx="885825" cy="885825"/>
    <xdr:pic>
      <xdr:nvPicPr>
        <xdr:cNvPr id="81" name="Рисунок 80" descr="корейская косметика оптом00472.jpg"/>
        <xdr:cNvPicPr>
          <a:picLocks noChangeAspect="1"/>
        </xdr:cNvPicPr>
      </xdr:nvPicPr>
      <xdr:blipFill>
        <a:blip xmlns:r="http://schemas.openxmlformats.org/officeDocument/2006/relationships" r:embed="rId6" cstate="print"/>
        <a:stretch>
          <a:fillRect/>
        </a:stretch>
      </xdr:blipFill>
      <xdr:spPr>
        <a:xfrm>
          <a:off x="552450" y="1714500"/>
          <a:ext cx="885825" cy="885825"/>
        </a:xfrm>
        <a:prstGeom prst="rect">
          <a:avLst/>
        </a:prstGeom>
      </xdr:spPr>
    </xdr:pic>
    <xdr:clientData/>
  </xdr:oneCellAnchor>
  <xdr:oneCellAnchor>
    <xdr:from>
      <xdr:col>1</xdr:col>
      <xdr:colOff>76201</xdr:colOff>
      <xdr:row>8</xdr:row>
      <xdr:rowOff>114300</xdr:rowOff>
    </xdr:from>
    <xdr:ext cx="1172308" cy="952500"/>
    <xdr:pic>
      <xdr:nvPicPr>
        <xdr:cNvPr id="82" name="Рисунок 81" descr="корейская косметика оптом00445.jpg"/>
        <xdr:cNvPicPr>
          <a:picLocks noChangeAspect="1"/>
        </xdr:cNvPicPr>
      </xdr:nvPicPr>
      <xdr:blipFill>
        <a:blip xmlns:r="http://schemas.openxmlformats.org/officeDocument/2006/relationships" r:embed="rId7" cstate="print"/>
        <a:stretch>
          <a:fillRect/>
        </a:stretch>
      </xdr:blipFill>
      <xdr:spPr>
        <a:xfrm>
          <a:off x="409576" y="2857500"/>
          <a:ext cx="1172308" cy="952500"/>
        </a:xfrm>
        <a:prstGeom prst="rect">
          <a:avLst/>
        </a:prstGeom>
      </xdr:spPr>
    </xdr:pic>
    <xdr:clientData/>
  </xdr:oneCellAnchor>
  <xdr:twoCellAnchor editAs="oneCell">
    <xdr:from>
      <xdr:col>1</xdr:col>
      <xdr:colOff>200025</xdr:colOff>
      <xdr:row>15</xdr:row>
      <xdr:rowOff>95250</xdr:rowOff>
    </xdr:from>
    <xdr:to>
      <xdr:col>1</xdr:col>
      <xdr:colOff>1162050</xdr:colOff>
      <xdr:row>15</xdr:row>
      <xdr:rowOff>1057275</xdr:rowOff>
    </xdr:to>
    <xdr:pic>
      <xdr:nvPicPr>
        <xdr:cNvPr id="83" name="Picture 1"/>
        <xdr:cNvPicPr>
          <a:picLocks noChangeAspect="1" noChangeArrowheads="1"/>
        </xdr:cNvPicPr>
      </xdr:nvPicPr>
      <xdr:blipFill>
        <a:blip xmlns:r="http://schemas.openxmlformats.org/officeDocument/2006/relationships" r:embed="rId8" cstate="print"/>
        <a:stretch>
          <a:fillRect/>
        </a:stretch>
      </xdr:blipFill>
      <xdr:spPr bwMode="auto">
        <a:xfrm>
          <a:off x="533400" y="3952875"/>
          <a:ext cx="962025" cy="962025"/>
        </a:xfrm>
        <a:prstGeom prst="rect">
          <a:avLst/>
        </a:prstGeom>
        <a:noFill/>
        <a:ln w="1">
          <a:noFill/>
          <a:miter lim="800000"/>
          <a:headEnd/>
          <a:tailEnd type="none" w="med" len="med"/>
        </a:ln>
        <a:effectLst/>
      </xdr:spPr>
    </xdr:pic>
    <xdr:clientData/>
  </xdr:twoCellAnchor>
  <xdr:twoCellAnchor editAs="oneCell">
    <xdr:from>
      <xdr:col>1</xdr:col>
      <xdr:colOff>257175</xdr:colOff>
      <xdr:row>16</xdr:row>
      <xdr:rowOff>28575</xdr:rowOff>
    </xdr:from>
    <xdr:to>
      <xdr:col>1</xdr:col>
      <xdr:colOff>1162050</xdr:colOff>
      <xdr:row>16</xdr:row>
      <xdr:rowOff>933450</xdr:rowOff>
    </xdr:to>
    <xdr:pic>
      <xdr:nvPicPr>
        <xdr:cNvPr id="84" name="Picture 1"/>
        <xdr:cNvPicPr>
          <a:picLocks noChangeAspect="1" noChangeArrowheads="1"/>
        </xdr:cNvPicPr>
      </xdr:nvPicPr>
      <xdr:blipFill>
        <a:blip xmlns:r="http://schemas.openxmlformats.org/officeDocument/2006/relationships" r:embed="rId9" cstate="print"/>
        <a:stretch>
          <a:fillRect/>
        </a:stretch>
      </xdr:blipFill>
      <xdr:spPr bwMode="auto">
        <a:xfrm>
          <a:off x="590550" y="5000625"/>
          <a:ext cx="904875" cy="904875"/>
        </a:xfrm>
        <a:prstGeom prst="rect">
          <a:avLst/>
        </a:prstGeom>
        <a:noFill/>
        <a:ln w="1">
          <a:noFill/>
          <a:miter lim="800000"/>
          <a:headEnd/>
          <a:tailEnd type="none" w="med" len="med"/>
        </a:ln>
        <a:effectLst/>
      </xdr:spPr>
    </xdr:pic>
    <xdr:clientData/>
  </xdr:twoCellAnchor>
  <xdr:oneCellAnchor>
    <xdr:from>
      <xdr:col>1</xdr:col>
      <xdr:colOff>219075</xdr:colOff>
      <xdr:row>17</xdr:row>
      <xdr:rowOff>114300</xdr:rowOff>
    </xdr:from>
    <xdr:ext cx="904875" cy="904875"/>
    <xdr:pic>
      <xdr:nvPicPr>
        <xdr:cNvPr id="85" name="Рисунок 84" descr="корейская косметика оптом00595.jpg"/>
        <xdr:cNvPicPr>
          <a:picLocks noChangeAspect="1"/>
        </xdr:cNvPicPr>
      </xdr:nvPicPr>
      <xdr:blipFill>
        <a:blip xmlns:r="http://schemas.openxmlformats.org/officeDocument/2006/relationships" r:embed="rId10" cstate="print"/>
        <a:stretch>
          <a:fillRect/>
        </a:stretch>
      </xdr:blipFill>
      <xdr:spPr>
        <a:xfrm>
          <a:off x="552450" y="11772900"/>
          <a:ext cx="904875" cy="904875"/>
        </a:xfrm>
        <a:prstGeom prst="rect">
          <a:avLst/>
        </a:prstGeom>
      </xdr:spPr>
    </xdr:pic>
    <xdr:clientData/>
  </xdr:oneCellAnchor>
  <xdr:oneCellAnchor>
    <xdr:from>
      <xdr:col>1</xdr:col>
      <xdr:colOff>219075</xdr:colOff>
      <xdr:row>18</xdr:row>
      <xdr:rowOff>38100</xdr:rowOff>
    </xdr:from>
    <xdr:ext cx="914400" cy="914400"/>
    <xdr:pic>
      <xdr:nvPicPr>
        <xdr:cNvPr id="86" name="Рисунок 85" descr="корейская косметика оптом00604.jpg"/>
        <xdr:cNvPicPr>
          <a:picLocks noChangeAspect="1"/>
        </xdr:cNvPicPr>
      </xdr:nvPicPr>
      <xdr:blipFill>
        <a:blip xmlns:r="http://schemas.openxmlformats.org/officeDocument/2006/relationships" r:embed="rId11" cstate="print"/>
        <a:stretch>
          <a:fillRect/>
        </a:stretch>
      </xdr:blipFill>
      <xdr:spPr>
        <a:xfrm>
          <a:off x="552450" y="11696700"/>
          <a:ext cx="914400" cy="914400"/>
        </a:xfrm>
        <a:prstGeom prst="rect">
          <a:avLst/>
        </a:prstGeom>
      </xdr:spPr>
    </xdr:pic>
    <xdr:clientData/>
  </xdr:oneCellAnchor>
  <xdr:twoCellAnchor editAs="oneCell">
    <xdr:from>
      <xdr:col>1</xdr:col>
      <xdr:colOff>133350</xdr:colOff>
      <xdr:row>19</xdr:row>
      <xdr:rowOff>76199</xdr:rowOff>
    </xdr:from>
    <xdr:to>
      <xdr:col>1</xdr:col>
      <xdr:colOff>1114425</xdr:colOff>
      <xdr:row>19</xdr:row>
      <xdr:rowOff>1057274</xdr:rowOff>
    </xdr:to>
    <xdr:pic>
      <xdr:nvPicPr>
        <xdr:cNvPr id="13" name="Рисунок 12" descr="ÐÐ°Ð±Ð¾Ñ Ð¼Ð°ÑÐ¾Ðº Ð´Ð»Ñ ÐºÐ¾ÑÑÐµÐºÑÐ¸Ð¸ ÐºÐ¾Ð½ÑÑÑÐ¾Ð² Ð»Ð¸ÑÐ° Rubelli Beauty Fac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66725" y="14277974"/>
          <a:ext cx="9810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21</xdr:row>
      <xdr:rowOff>76200</xdr:rowOff>
    </xdr:from>
    <xdr:to>
      <xdr:col>1</xdr:col>
      <xdr:colOff>1181100</xdr:colOff>
      <xdr:row>21</xdr:row>
      <xdr:rowOff>1066800</xdr:rowOff>
    </xdr:to>
    <xdr:pic>
      <xdr:nvPicPr>
        <xdr:cNvPr id="15" name="Рисунок 14" descr="http://rostov-na-donu.parfum-optom.com/upload/iblock/843/84332663a3a9140a3b7f5018b7f93f76.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23875" y="16506825"/>
          <a:ext cx="9906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20</xdr:row>
      <xdr:rowOff>85725</xdr:rowOff>
    </xdr:from>
    <xdr:to>
      <xdr:col>1</xdr:col>
      <xdr:colOff>1095375</xdr:colOff>
      <xdr:row>20</xdr:row>
      <xdr:rowOff>1000125</xdr:rowOff>
    </xdr:to>
    <xdr:pic>
      <xdr:nvPicPr>
        <xdr:cNvPr id="16" name="Рисунок 15" descr="https://i.ebayimg.com/00/s/NTUwWDU1MA==/z/RAEAAOSw~HBZ9sns/$_1.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14350" y="15401925"/>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22</xdr:row>
      <xdr:rowOff>66675</xdr:rowOff>
    </xdr:from>
    <xdr:to>
      <xdr:col>1</xdr:col>
      <xdr:colOff>1133475</xdr:colOff>
      <xdr:row>22</xdr:row>
      <xdr:rowOff>971550</xdr:rowOff>
    </xdr:to>
    <xdr:pic>
      <xdr:nvPicPr>
        <xdr:cNvPr id="18" name="Рисунок 17" descr="https://md-www.lunifera.ru/media/catalog/product/cache/1/image/650x/040ec09b1e35df139433887a97daa66f/t/s/tstr007b.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61975" y="1761172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23</xdr:row>
      <xdr:rowOff>85725</xdr:rowOff>
    </xdr:from>
    <xdr:to>
      <xdr:col>1</xdr:col>
      <xdr:colOff>1123949</xdr:colOff>
      <xdr:row>23</xdr:row>
      <xdr:rowOff>942974</xdr:rowOff>
    </xdr:to>
    <xdr:pic>
      <xdr:nvPicPr>
        <xdr:cNvPr id="19" name="Рисунок 18" descr="https://im0-tub-ru.yandex.net/i?id=f02e98d521ac1c24a9af4aae8fb93cd5-l&amp;n=1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00075" y="18745200"/>
          <a:ext cx="85724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144849</xdr:colOff>
      <xdr:row>24</xdr:row>
      <xdr:rowOff>57150</xdr:rowOff>
    </xdr:from>
    <xdr:to>
      <xdr:col>1</xdr:col>
      <xdr:colOff>1274691</xdr:colOff>
      <xdr:row>24</xdr:row>
      <xdr:rowOff>809625</xdr:rowOff>
    </xdr:to>
    <xdr:pic>
      <xdr:nvPicPr>
        <xdr:cNvPr id="20" name="Рисунок 19" descr="https://healthymama.ru/wp-content/uploads/2018/09/saem-bamboo.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78224" y="20945475"/>
          <a:ext cx="1129842"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4863</xdr:colOff>
      <xdr:row>9</xdr:row>
      <xdr:rowOff>171450</xdr:rowOff>
    </xdr:from>
    <xdr:to>
      <xdr:col>1</xdr:col>
      <xdr:colOff>1276351</xdr:colOff>
      <xdr:row>9</xdr:row>
      <xdr:rowOff>1018261</xdr:rowOff>
    </xdr:to>
    <xdr:pic>
      <xdr:nvPicPr>
        <xdr:cNvPr id="21" name="Рисунок 20" descr="https://healthymama.ru/wp-content/uploads/2018/09/petitfee-gold-snail.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8238" y="4029075"/>
          <a:ext cx="1271488" cy="846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85724</xdr:colOff>
      <xdr:row>25</xdr:row>
      <xdr:rowOff>38100</xdr:rowOff>
    </xdr:from>
    <xdr:to>
      <xdr:col>1</xdr:col>
      <xdr:colOff>1238249</xdr:colOff>
      <xdr:row>25</xdr:row>
      <xdr:rowOff>805681</xdr:rowOff>
    </xdr:to>
    <xdr:pic>
      <xdr:nvPicPr>
        <xdr:cNvPr id="22" name="Рисунок 21" descr="https://healthymama.ru/wp-content/uploads/2018/09/its-skin-hyaluronic-acid-serum.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19099" y="21783675"/>
          <a:ext cx="1152525" cy="767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123826</xdr:colOff>
      <xdr:row>26</xdr:row>
      <xdr:rowOff>38101</xdr:rowOff>
    </xdr:from>
    <xdr:to>
      <xdr:col>1</xdr:col>
      <xdr:colOff>1267968</xdr:colOff>
      <xdr:row>26</xdr:row>
      <xdr:rowOff>800100</xdr:rowOff>
    </xdr:to>
    <xdr:pic>
      <xdr:nvPicPr>
        <xdr:cNvPr id="23" name="Рисунок 22" descr="https://healthymama.ru/wp-content/uploads/2018/09/its-skin-collagen-serum.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57201" y="22640926"/>
          <a:ext cx="1144142"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7</xdr:row>
      <xdr:rowOff>28575</xdr:rowOff>
    </xdr:from>
    <xdr:to>
      <xdr:col>1</xdr:col>
      <xdr:colOff>1095375</xdr:colOff>
      <xdr:row>7</xdr:row>
      <xdr:rowOff>1200150</xdr:rowOff>
    </xdr:to>
    <xdr:pic>
      <xdr:nvPicPr>
        <xdr:cNvPr id="2" name="image51.jpg" title="Изображение"/>
        <xdr:cNvPicPr preferRelativeResize="0"/>
      </xdr:nvPicPr>
      <xdr:blipFill>
        <a:blip xmlns:r="http://schemas.openxmlformats.org/officeDocument/2006/relationships" r:embed="rId1" cstate="print"/>
        <a:stretch>
          <a:fillRect/>
        </a:stretch>
      </xdr:blipFill>
      <xdr:spPr>
        <a:xfrm>
          <a:off x="381000" y="42891075"/>
          <a:ext cx="1047750" cy="1085850"/>
        </a:xfrm>
        <a:prstGeom prst="rect">
          <a:avLst/>
        </a:prstGeom>
        <a:noFill/>
      </xdr:spPr>
    </xdr:pic>
    <xdr:clientData fLocksWithSheet="0"/>
  </xdr:twoCellAnchor>
  <xdr:twoCellAnchor>
    <xdr:from>
      <xdr:col>1</xdr:col>
      <xdr:colOff>142875</xdr:colOff>
      <xdr:row>8</xdr:row>
      <xdr:rowOff>57149</xdr:rowOff>
    </xdr:from>
    <xdr:to>
      <xdr:col>1</xdr:col>
      <xdr:colOff>1238250</xdr:colOff>
      <xdr:row>8</xdr:row>
      <xdr:rowOff>1057275</xdr:rowOff>
    </xdr:to>
    <xdr:pic>
      <xdr:nvPicPr>
        <xdr:cNvPr id="4" name="image53.jpg" title="Изображение"/>
        <xdr:cNvPicPr preferRelativeResize="0"/>
      </xdr:nvPicPr>
      <xdr:blipFill>
        <a:blip xmlns:r="http://schemas.openxmlformats.org/officeDocument/2006/relationships" r:embed="rId2" cstate="print"/>
        <a:stretch>
          <a:fillRect/>
        </a:stretch>
      </xdr:blipFill>
      <xdr:spPr>
        <a:xfrm>
          <a:off x="752475" y="2800349"/>
          <a:ext cx="1095375" cy="1000126"/>
        </a:xfrm>
        <a:prstGeom prst="rect">
          <a:avLst/>
        </a:prstGeom>
        <a:noFill/>
      </xdr:spPr>
    </xdr:pic>
    <xdr:clientData fLocksWithSheet="0"/>
  </xdr:twoCellAnchor>
  <xdr:twoCellAnchor>
    <xdr:from>
      <xdr:col>1</xdr:col>
      <xdr:colOff>171450</xdr:colOff>
      <xdr:row>11</xdr:row>
      <xdr:rowOff>152401</xdr:rowOff>
    </xdr:from>
    <xdr:to>
      <xdr:col>1</xdr:col>
      <xdr:colOff>1009649</xdr:colOff>
      <xdr:row>11</xdr:row>
      <xdr:rowOff>1095375</xdr:rowOff>
    </xdr:to>
    <xdr:pic>
      <xdr:nvPicPr>
        <xdr:cNvPr id="5" name="image59.png" title="Изображение"/>
        <xdr:cNvPicPr preferRelativeResize="0"/>
      </xdr:nvPicPr>
      <xdr:blipFill>
        <a:blip xmlns:r="http://schemas.openxmlformats.org/officeDocument/2006/relationships" r:embed="rId3" cstate="print"/>
        <a:stretch>
          <a:fillRect/>
        </a:stretch>
      </xdr:blipFill>
      <xdr:spPr>
        <a:xfrm>
          <a:off x="504825" y="51930301"/>
          <a:ext cx="838199" cy="942974"/>
        </a:xfrm>
        <a:prstGeom prst="rect">
          <a:avLst/>
        </a:prstGeom>
        <a:noFill/>
      </xdr:spPr>
    </xdr:pic>
    <xdr:clientData fLocksWithSheet="0"/>
  </xdr:twoCellAnchor>
  <xdr:twoCellAnchor>
    <xdr:from>
      <xdr:col>1</xdr:col>
      <xdr:colOff>47625</xdr:colOff>
      <xdr:row>9</xdr:row>
      <xdr:rowOff>76200</xdr:rowOff>
    </xdr:from>
    <xdr:to>
      <xdr:col>1</xdr:col>
      <xdr:colOff>1076325</xdr:colOff>
      <xdr:row>9</xdr:row>
      <xdr:rowOff>1200150</xdr:rowOff>
    </xdr:to>
    <xdr:pic>
      <xdr:nvPicPr>
        <xdr:cNvPr id="6" name="image55.jpg" title="Изображение"/>
        <xdr:cNvPicPr preferRelativeResize="0"/>
      </xdr:nvPicPr>
      <xdr:blipFill>
        <a:blip xmlns:r="http://schemas.openxmlformats.org/officeDocument/2006/relationships" r:embed="rId4" cstate="print"/>
        <a:stretch>
          <a:fillRect/>
        </a:stretch>
      </xdr:blipFill>
      <xdr:spPr>
        <a:xfrm>
          <a:off x="381000" y="48510825"/>
          <a:ext cx="1028700" cy="1038225"/>
        </a:xfrm>
        <a:prstGeom prst="rect">
          <a:avLst/>
        </a:prstGeom>
        <a:noFill/>
      </xdr:spPr>
    </xdr:pic>
    <xdr:clientData fLocksWithSheet="0"/>
  </xdr:twoCellAnchor>
  <xdr:twoCellAnchor>
    <xdr:from>
      <xdr:col>1</xdr:col>
      <xdr:colOff>104775</xdr:colOff>
      <xdr:row>13</xdr:row>
      <xdr:rowOff>85725</xdr:rowOff>
    </xdr:from>
    <xdr:to>
      <xdr:col>1</xdr:col>
      <xdr:colOff>1114425</xdr:colOff>
      <xdr:row>13</xdr:row>
      <xdr:rowOff>1085850</xdr:rowOff>
    </xdr:to>
    <xdr:pic>
      <xdr:nvPicPr>
        <xdr:cNvPr id="9" name="image64.jpg" title="Изображение"/>
        <xdr:cNvPicPr preferRelativeResize="0"/>
      </xdr:nvPicPr>
      <xdr:blipFill>
        <a:blip xmlns:r="http://schemas.openxmlformats.org/officeDocument/2006/relationships" r:embed="rId5" cstate="print"/>
        <a:stretch>
          <a:fillRect/>
        </a:stretch>
      </xdr:blipFill>
      <xdr:spPr>
        <a:xfrm>
          <a:off x="438150" y="57435750"/>
          <a:ext cx="1009650" cy="1000125"/>
        </a:xfrm>
        <a:prstGeom prst="rect">
          <a:avLst/>
        </a:prstGeom>
        <a:noFill/>
      </xdr:spPr>
    </xdr:pic>
    <xdr:clientData fLocksWithSheet="0"/>
  </xdr:twoCellAnchor>
  <xdr:twoCellAnchor>
    <xdr:from>
      <xdr:col>1</xdr:col>
      <xdr:colOff>28575</xdr:colOff>
      <xdr:row>12</xdr:row>
      <xdr:rowOff>57150</xdr:rowOff>
    </xdr:from>
    <xdr:to>
      <xdr:col>1</xdr:col>
      <xdr:colOff>933450</xdr:colOff>
      <xdr:row>12</xdr:row>
      <xdr:rowOff>1047750</xdr:rowOff>
    </xdr:to>
    <xdr:pic>
      <xdr:nvPicPr>
        <xdr:cNvPr id="11" name="image62.png" title="Изображение"/>
        <xdr:cNvPicPr preferRelativeResize="0"/>
      </xdr:nvPicPr>
      <xdr:blipFill>
        <a:blip xmlns:r="http://schemas.openxmlformats.org/officeDocument/2006/relationships" r:embed="rId6" cstate="print"/>
        <a:stretch>
          <a:fillRect/>
        </a:stretch>
      </xdr:blipFill>
      <xdr:spPr>
        <a:xfrm>
          <a:off x="361950" y="55178325"/>
          <a:ext cx="904875" cy="990600"/>
        </a:xfrm>
        <a:prstGeom prst="rect">
          <a:avLst/>
        </a:prstGeom>
        <a:noFill/>
      </xdr:spPr>
    </xdr:pic>
    <xdr:clientData fLocksWithSheet="0"/>
  </xdr:twoCellAnchor>
  <xdr:twoCellAnchor>
    <xdr:from>
      <xdr:col>1</xdr:col>
      <xdr:colOff>9526</xdr:colOff>
      <xdr:row>15</xdr:row>
      <xdr:rowOff>133350</xdr:rowOff>
    </xdr:from>
    <xdr:to>
      <xdr:col>1</xdr:col>
      <xdr:colOff>1076326</xdr:colOff>
      <xdr:row>15</xdr:row>
      <xdr:rowOff>1085850</xdr:rowOff>
    </xdr:to>
    <xdr:pic>
      <xdr:nvPicPr>
        <xdr:cNvPr id="14" name="image72.png" title="Изображение"/>
        <xdr:cNvPicPr preferRelativeResize="0"/>
      </xdr:nvPicPr>
      <xdr:blipFill>
        <a:blip xmlns:r="http://schemas.openxmlformats.org/officeDocument/2006/relationships" r:embed="rId7" cstate="print"/>
        <a:stretch>
          <a:fillRect/>
        </a:stretch>
      </xdr:blipFill>
      <xdr:spPr>
        <a:xfrm>
          <a:off x="342901" y="64169925"/>
          <a:ext cx="1066800" cy="952500"/>
        </a:xfrm>
        <a:prstGeom prst="rect">
          <a:avLst/>
        </a:prstGeom>
        <a:noFill/>
      </xdr:spPr>
    </xdr:pic>
    <xdr:clientData fLocksWithSheet="0"/>
  </xdr:twoCellAnchor>
  <xdr:twoCellAnchor>
    <xdr:from>
      <xdr:col>1</xdr:col>
      <xdr:colOff>57150</xdr:colOff>
      <xdr:row>14</xdr:row>
      <xdr:rowOff>190500</xdr:rowOff>
    </xdr:from>
    <xdr:to>
      <xdr:col>1</xdr:col>
      <xdr:colOff>1152525</xdr:colOff>
      <xdr:row>14</xdr:row>
      <xdr:rowOff>1247775</xdr:rowOff>
    </xdr:to>
    <xdr:pic>
      <xdr:nvPicPr>
        <xdr:cNvPr id="15" name="image67.jpg" title="Изображение"/>
        <xdr:cNvPicPr preferRelativeResize="0"/>
      </xdr:nvPicPr>
      <xdr:blipFill>
        <a:blip xmlns:r="http://schemas.openxmlformats.org/officeDocument/2006/relationships" r:embed="rId8" cstate="print"/>
        <a:stretch>
          <a:fillRect/>
        </a:stretch>
      </xdr:blipFill>
      <xdr:spPr>
        <a:xfrm>
          <a:off x="390525" y="63112650"/>
          <a:ext cx="1095375" cy="923925"/>
        </a:xfrm>
        <a:prstGeom prst="rect">
          <a:avLst/>
        </a:prstGeom>
        <a:noFill/>
      </xdr:spPr>
    </xdr:pic>
    <xdr:clientData fLocksWithSheet="0"/>
  </xdr:twoCellAnchor>
  <xdr:twoCellAnchor editAs="oneCell">
    <xdr:from>
      <xdr:col>1</xdr:col>
      <xdr:colOff>38098</xdr:colOff>
      <xdr:row>16</xdr:row>
      <xdr:rowOff>152400</xdr:rowOff>
    </xdr:from>
    <xdr:to>
      <xdr:col>1</xdr:col>
      <xdr:colOff>1304923</xdr:colOff>
      <xdr:row>16</xdr:row>
      <xdr:rowOff>942975</xdr:rowOff>
    </xdr:to>
    <xdr:pic>
      <xdr:nvPicPr>
        <xdr:cNvPr id="20" name="Рисунок 19" descr="https://healthymama.ru/wp-content/uploads/2017/11/%D0%9E%D0%BC%D0%BE%D0%BB%D0%B0%D0%B6%D0%B8%D0%B2%D0%B0%D1%8E%D1%89%D0%B0%D1%8F-%D1%81%D1%8B%D0%B2%D0%BE%D1%80%D0%BE%D1%82%D0%BA%D0%B0.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0800000" flipV="1">
          <a:off x="647698" y="21840825"/>
          <a:ext cx="12668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10</xdr:row>
      <xdr:rowOff>57150</xdr:rowOff>
    </xdr:from>
    <xdr:to>
      <xdr:col>1</xdr:col>
      <xdr:colOff>1028701</xdr:colOff>
      <xdr:row>10</xdr:row>
      <xdr:rowOff>1162050</xdr:rowOff>
    </xdr:to>
    <xdr:pic>
      <xdr:nvPicPr>
        <xdr:cNvPr id="12" name="image57.png" title="Изображение"/>
        <xdr:cNvPicPr preferRelativeResize="0"/>
      </xdr:nvPicPr>
      <xdr:blipFill>
        <a:blip xmlns:r="http://schemas.openxmlformats.org/officeDocument/2006/relationships" r:embed="rId10" cstate="print"/>
        <a:stretch>
          <a:fillRect/>
        </a:stretch>
      </xdr:blipFill>
      <xdr:spPr>
        <a:xfrm>
          <a:off x="657225" y="6143625"/>
          <a:ext cx="981076" cy="1057275"/>
        </a:xfrm>
        <a:prstGeom prst="rect">
          <a:avLst/>
        </a:prstGeom>
        <a:noFill/>
      </xdr:spPr>
    </xdr:pic>
    <xdr:clientData fLocksWithSheet="0"/>
  </xdr:twoCellAnchor>
  <xdr:twoCellAnchor editAs="oneCell">
    <xdr:from>
      <xdr:col>1</xdr:col>
      <xdr:colOff>171450</xdr:colOff>
      <xdr:row>17</xdr:row>
      <xdr:rowOff>123825</xdr:rowOff>
    </xdr:from>
    <xdr:to>
      <xdr:col>1</xdr:col>
      <xdr:colOff>1114425</xdr:colOff>
      <xdr:row>17</xdr:row>
      <xdr:rowOff>695325</xdr:rowOff>
    </xdr:to>
    <xdr:pic>
      <xdr:nvPicPr>
        <xdr:cNvPr id="13" name="Рисунок 12" descr="Палочка Чка"/>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1050" y="12896850"/>
          <a:ext cx="94297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18</xdr:row>
      <xdr:rowOff>47625</xdr:rowOff>
    </xdr:from>
    <xdr:to>
      <xdr:col>1</xdr:col>
      <xdr:colOff>1180667</xdr:colOff>
      <xdr:row>19</xdr:row>
      <xdr:rowOff>0</xdr:rowOff>
    </xdr:to>
    <xdr:pic>
      <xdr:nvPicPr>
        <xdr:cNvPr id="16" name="Рисунок 15" descr="Lenie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8625" y="39328725"/>
          <a:ext cx="102826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19</xdr:row>
      <xdr:rowOff>57151</xdr:rowOff>
    </xdr:from>
    <xdr:to>
      <xdr:col>1</xdr:col>
      <xdr:colOff>1238250</xdr:colOff>
      <xdr:row>19</xdr:row>
      <xdr:rowOff>752475</xdr:rowOff>
    </xdr:to>
    <xdr:pic>
      <xdr:nvPicPr>
        <xdr:cNvPr id="18" name="Рисунок 17" descr="Tianranluh"/>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09625" y="15344776"/>
          <a:ext cx="1038225" cy="69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name="KRW_USD.html#USD=1" refreshOnLoad="1"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kurs-valut" refreshOnLoad="1" connectionId="2"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6"/>
  <sheetViews>
    <sheetView zoomScale="85" zoomScaleNormal="85" workbookViewId="0">
      <pane xSplit="4" ySplit="6" topLeftCell="F75" activePane="bottomRight" state="frozen"/>
      <selection pane="topRight" activeCell="E1" sqref="E1"/>
      <selection pane="bottomLeft" activeCell="A2" sqref="A2"/>
      <selection pane="bottomRight" activeCell="D92" sqref="D92"/>
    </sheetView>
  </sheetViews>
  <sheetFormatPr defaultRowHeight="12"/>
  <cols>
    <col min="1" max="1" width="4.140625" style="40" customWidth="1"/>
    <col min="2" max="2" width="20.42578125" style="40" customWidth="1"/>
    <col min="3" max="3" width="5.7109375" style="40" customWidth="1"/>
    <col min="4" max="4" width="54.85546875" style="40" customWidth="1"/>
    <col min="5" max="5" width="9.140625" style="46"/>
    <col min="6" max="9" width="9.140625" style="159" customWidth="1"/>
    <col min="10" max="13" width="9.140625" style="159"/>
    <col min="14" max="14" width="9.140625" style="55"/>
    <col min="15" max="15" width="4.7109375" style="40" customWidth="1"/>
    <col min="16" max="16" width="8.42578125" style="40" customWidth="1"/>
    <col min="17" max="16384" width="9.140625" style="40"/>
  </cols>
  <sheetData>
    <row r="1" spans="1:19" ht="17.25" customHeight="1">
      <c r="B1" s="73" t="s">
        <v>696</v>
      </c>
      <c r="C1" s="73">
        <f>J4+Deoproce!K4+BioAqua!K4+'Косметика др'!K4+Чаши!R4+Уценка!K4</f>
        <v>0</v>
      </c>
      <c r="D1" s="73">
        <f>K4+Deoproce!L4+BioAqua!L4+'Косметика др'!L4+Чаши!R4+Уценка!K4</f>
        <v>0</v>
      </c>
      <c r="E1" s="73">
        <f>L4+Deoproce!M4+BioAqua!M4+'Косметика др'!M4+Чаши!T4+Уценка!M4</f>
        <v>0</v>
      </c>
      <c r="F1" s="158">
        <f>M4+Deoproce!N4+BioAqua!N4+'Косметика др'!N4+Чаши!U4+Уценка!N4</f>
        <v>0</v>
      </c>
      <c r="G1" s="158"/>
      <c r="H1" s="158"/>
      <c r="I1" s="158"/>
      <c r="J1" s="158" t="b">
        <f>IF(AND(C1&gt;=5000,C1&lt;10000),1,IF(AND(C1&gt;=10000,C1&lt;20000),2,IF(AND(C1&gt;=20000,C1&lt;40000),3,IF(C1&gt;=40000,4))))</f>
        <v>0</v>
      </c>
    </row>
    <row r="2" spans="1:19" ht="17.25" customHeight="1">
      <c r="B2" s="78" t="s">
        <v>697</v>
      </c>
      <c r="C2" s="132" t="str">
        <f>IF(J1=1,"5000-9999",IF(J1=2,"10000-19999",IF(J1=3,"20000-39999",IF(J1=4,"40000 и более","Выберите товар минимум на 5 тыс.руб."))))</f>
        <v>Выберите товар минимум на 5 тыс.руб.</v>
      </c>
      <c r="D2" s="133"/>
      <c r="J2" s="160"/>
      <c r="K2" s="160"/>
      <c r="L2" s="160"/>
      <c r="M2" s="160"/>
      <c r="N2" s="75"/>
    </row>
    <row r="3" spans="1:19" ht="17.25" customHeight="1">
      <c r="B3" s="78" t="s">
        <v>698</v>
      </c>
      <c r="C3" s="134" t="str">
        <f>IF(J1=1,C1,IF(J1=2,D1,IF(J1=3,E1,IF(J1=4,F1,""))))</f>
        <v/>
      </c>
      <c r="D3" s="135"/>
      <c r="J3" s="160"/>
      <c r="K3" s="160"/>
      <c r="L3" s="160"/>
      <c r="M3" s="160"/>
      <c r="N3" s="75"/>
    </row>
    <row r="4" spans="1:19" ht="17.25" customHeight="1">
      <c r="J4" s="160">
        <f>SUMPRODUCT(J8:J88,$N$8:$N$88)</f>
        <v>0</v>
      </c>
      <c r="K4" s="160">
        <f>SUMPRODUCT(K8:K88,$N$8:$N$88)</f>
        <v>0</v>
      </c>
      <c r="L4" s="160">
        <f>SUMPRODUCT(L8:L88,$N$8:$N$88)</f>
        <v>0</v>
      </c>
      <c r="M4" s="160">
        <f>SUMPRODUCT(M8:M88,$N$8:$N$88)</f>
        <v>0</v>
      </c>
      <c r="N4" s="76"/>
    </row>
    <row r="5" spans="1:19" ht="17.25" customHeight="1">
      <c r="A5" s="85"/>
      <c r="B5" s="86"/>
      <c r="C5" s="86"/>
      <c r="D5" s="86"/>
      <c r="E5" s="87"/>
      <c r="F5" s="144" t="s">
        <v>891</v>
      </c>
      <c r="G5" s="145"/>
      <c r="H5" s="145"/>
      <c r="I5" s="145"/>
      <c r="J5" s="161" t="s">
        <v>892</v>
      </c>
      <c r="K5" s="162"/>
      <c r="L5" s="162"/>
      <c r="M5" s="162"/>
      <c r="N5" s="76"/>
    </row>
    <row r="6" spans="1:19" s="39" customFormat="1" ht="24.75" customHeight="1">
      <c r="A6" s="37" t="s">
        <v>479</v>
      </c>
      <c r="B6" s="37" t="s">
        <v>481</v>
      </c>
      <c r="C6" s="37" t="s">
        <v>482</v>
      </c>
      <c r="D6" s="37" t="s">
        <v>483</v>
      </c>
      <c r="E6" s="37" t="s">
        <v>689</v>
      </c>
      <c r="F6" s="131" t="s">
        <v>887</v>
      </c>
      <c r="G6" s="131" t="s">
        <v>888</v>
      </c>
      <c r="H6" s="131" t="s">
        <v>889</v>
      </c>
      <c r="I6" s="131" t="s">
        <v>890</v>
      </c>
      <c r="J6" s="38" t="s">
        <v>484</v>
      </c>
      <c r="K6" s="38" t="s">
        <v>485</v>
      </c>
      <c r="L6" s="38" t="s">
        <v>486</v>
      </c>
      <c r="M6" s="38" t="s">
        <v>487</v>
      </c>
      <c r="N6" s="47" t="s">
        <v>690</v>
      </c>
      <c r="O6" s="40"/>
      <c r="P6" s="40"/>
      <c r="Q6" s="40"/>
      <c r="R6" s="40"/>
      <c r="S6" s="40"/>
    </row>
    <row r="7" spans="1:19" s="39" customFormat="1" ht="12" customHeight="1">
      <c r="A7" s="37"/>
      <c r="B7" s="37"/>
      <c r="C7" s="37"/>
      <c r="D7" s="37"/>
      <c r="E7" s="37"/>
      <c r="F7" s="111">
        <v>0</v>
      </c>
      <c r="G7" s="111">
        <v>-0.1</v>
      </c>
      <c r="H7" s="111">
        <v>-0.15</v>
      </c>
      <c r="I7" s="111">
        <v>-0.2</v>
      </c>
      <c r="J7" s="38"/>
      <c r="K7" s="38"/>
      <c r="L7" s="38"/>
      <c r="M7" s="38"/>
      <c r="N7" s="47"/>
      <c r="O7" s="40"/>
      <c r="P7" s="40"/>
      <c r="Q7" s="40"/>
      <c r="R7" s="40"/>
      <c r="S7" s="40"/>
    </row>
    <row r="8" spans="1:19" ht="66" customHeight="1">
      <c r="A8" s="41">
        <v>1</v>
      </c>
      <c r="B8" s="42"/>
      <c r="C8" s="41" t="s">
        <v>535</v>
      </c>
      <c r="D8" s="43" t="s">
        <v>536</v>
      </c>
      <c r="E8" s="45">
        <v>50</v>
      </c>
      <c r="F8" s="163">
        <v>300</v>
      </c>
      <c r="G8" s="163">
        <f>F8*0.9</f>
        <v>270</v>
      </c>
      <c r="H8" s="163">
        <f>F8*0.85</f>
        <v>255</v>
      </c>
      <c r="I8" s="163">
        <f>F8*0.8</f>
        <v>240</v>
      </c>
      <c r="J8" s="163">
        <v>200</v>
      </c>
      <c r="K8" s="163">
        <v>192</v>
      </c>
      <c r="L8" s="163">
        <v>185</v>
      </c>
      <c r="M8" s="163">
        <v>180</v>
      </c>
      <c r="N8" s="80"/>
      <c r="P8" s="157"/>
    </row>
    <row r="9" spans="1:19" ht="66" customHeight="1">
      <c r="A9" s="41">
        <v>2</v>
      </c>
      <c r="B9" s="42"/>
      <c r="C9" s="41" t="s">
        <v>537</v>
      </c>
      <c r="D9" s="43" t="s">
        <v>538</v>
      </c>
      <c r="E9" s="45">
        <v>35</v>
      </c>
      <c r="F9" s="163">
        <v>350</v>
      </c>
      <c r="G9" s="163">
        <f t="shared" ref="G9:G71" si="0">F9*0.9</f>
        <v>315</v>
      </c>
      <c r="H9" s="163">
        <f t="shared" ref="H9:H71" si="1">F9*0.85</f>
        <v>297.5</v>
      </c>
      <c r="I9" s="163">
        <f t="shared" ref="I9:I71" si="2">F9*0.8</f>
        <v>280</v>
      </c>
      <c r="J9" s="163">
        <v>260</v>
      </c>
      <c r="K9" s="163">
        <v>240</v>
      </c>
      <c r="L9" s="163">
        <v>220</v>
      </c>
      <c r="M9" s="163">
        <v>210</v>
      </c>
      <c r="N9" s="80"/>
      <c r="P9" s="157"/>
    </row>
    <row r="10" spans="1:19" ht="66" customHeight="1">
      <c r="A10" s="41">
        <v>3</v>
      </c>
      <c r="B10" s="42"/>
      <c r="C10" s="41" t="s">
        <v>539</v>
      </c>
      <c r="D10" s="43" t="s">
        <v>540</v>
      </c>
      <c r="E10" s="45">
        <v>1.3</v>
      </c>
      <c r="F10" s="163">
        <v>100</v>
      </c>
      <c r="G10" s="163">
        <f t="shared" si="0"/>
        <v>90</v>
      </c>
      <c r="H10" s="163">
        <f t="shared" si="1"/>
        <v>85</v>
      </c>
      <c r="I10" s="163">
        <f t="shared" si="2"/>
        <v>80</v>
      </c>
      <c r="J10" s="163">
        <v>65</v>
      </c>
      <c r="K10" s="163">
        <v>60</v>
      </c>
      <c r="L10" s="163">
        <v>55</v>
      </c>
      <c r="M10" s="163">
        <v>55</v>
      </c>
      <c r="N10" s="80"/>
      <c r="P10" s="157"/>
    </row>
    <row r="11" spans="1:19" ht="66" customHeight="1">
      <c r="A11" s="41">
        <v>4</v>
      </c>
      <c r="B11" s="44"/>
      <c r="C11" s="41" t="s">
        <v>541</v>
      </c>
      <c r="D11" s="43" t="s">
        <v>542</v>
      </c>
      <c r="E11" s="45">
        <v>85</v>
      </c>
      <c r="F11" s="163">
        <v>270</v>
      </c>
      <c r="G11" s="163">
        <f t="shared" si="0"/>
        <v>243</v>
      </c>
      <c r="H11" s="163">
        <f t="shared" si="1"/>
        <v>229.5</v>
      </c>
      <c r="I11" s="163">
        <f t="shared" si="2"/>
        <v>216</v>
      </c>
      <c r="J11" s="163">
        <v>205</v>
      </c>
      <c r="K11" s="163">
        <v>185</v>
      </c>
      <c r="L11" s="163">
        <v>170</v>
      </c>
      <c r="M11" s="163">
        <v>155</v>
      </c>
      <c r="N11" s="80"/>
      <c r="P11" s="157"/>
    </row>
    <row r="12" spans="1:19" ht="66" customHeight="1">
      <c r="A12" s="41">
        <v>5</v>
      </c>
      <c r="B12" s="42"/>
      <c r="C12" s="41" t="s">
        <v>543</v>
      </c>
      <c r="D12" s="43" t="s">
        <v>544</v>
      </c>
      <c r="E12" s="45">
        <v>100</v>
      </c>
      <c r="F12" s="163">
        <v>800</v>
      </c>
      <c r="G12" s="163">
        <f t="shared" si="0"/>
        <v>720</v>
      </c>
      <c r="H12" s="163">
        <f t="shared" si="1"/>
        <v>680</v>
      </c>
      <c r="I12" s="163">
        <f t="shared" si="2"/>
        <v>640</v>
      </c>
      <c r="J12" s="163">
        <v>580</v>
      </c>
      <c r="K12" s="163">
        <v>550</v>
      </c>
      <c r="L12" s="163">
        <v>520</v>
      </c>
      <c r="M12" s="163">
        <v>470</v>
      </c>
      <c r="N12" s="80"/>
      <c r="P12" s="157"/>
    </row>
    <row r="13" spans="1:19" ht="66" customHeight="1">
      <c r="A13" s="41">
        <v>6</v>
      </c>
      <c r="B13" s="42"/>
      <c r="C13" s="41" t="s">
        <v>545</v>
      </c>
      <c r="D13" s="43" t="s">
        <v>546</v>
      </c>
      <c r="E13" s="45">
        <v>90</v>
      </c>
      <c r="F13" s="163">
        <v>650</v>
      </c>
      <c r="G13" s="163">
        <f t="shared" si="0"/>
        <v>585</v>
      </c>
      <c r="H13" s="163">
        <f t="shared" si="1"/>
        <v>552.5</v>
      </c>
      <c r="I13" s="163">
        <f t="shared" si="2"/>
        <v>520</v>
      </c>
      <c r="J13" s="163">
        <v>440</v>
      </c>
      <c r="K13" s="163">
        <v>400</v>
      </c>
      <c r="L13" s="163">
        <v>380</v>
      </c>
      <c r="M13" s="163">
        <v>350</v>
      </c>
      <c r="N13" s="80"/>
      <c r="P13" s="157"/>
    </row>
    <row r="14" spans="1:19" ht="66" customHeight="1">
      <c r="A14" s="41">
        <v>7</v>
      </c>
      <c r="B14" s="41"/>
      <c r="C14" s="41" t="s">
        <v>547</v>
      </c>
      <c r="D14" s="43" t="s">
        <v>548</v>
      </c>
      <c r="E14" s="45">
        <v>70</v>
      </c>
      <c r="F14" s="163">
        <v>900</v>
      </c>
      <c r="G14" s="163">
        <f t="shared" si="0"/>
        <v>810</v>
      </c>
      <c r="H14" s="163">
        <f t="shared" si="1"/>
        <v>765</v>
      </c>
      <c r="I14" s="163">
        <f t="shared" si="2"/>
        <v>720</v>
      </c>
      <c r="J14" s="163">
        <v>620</v>
      </c>
      <c r="K14" s="163">
        <v>570</v>
      </c>
      <c r="L14" s="163">
        <v>520</v>
      </c>
      <c r="M14" s="163">
        <v>470</v>
      </c>
      <c r="N14" s="80"/>
      <c r="P14" s="157"/>
    </row>
    <row r="15" spans="1:19" ht="66" customHeight="1">
      <c r="A15" s="41">
        <v>8</v>
      </c>
      <c r="B15" s="42"/>
      <c r="C15" s="41" t="s">
        <v>549</v>
      </c>
      <c r="D15" s="43" t="s">
        <v>550</v>
      </c>
      <c r="E15" s="45">
        <v>50</v>
      </c>
      <c r="F15" s="163">
        <v>500</v>
      </c>
      <c r="G15" s="163">
        <f t="shared" si="0"/>
        <v>450</v>
      </c>
      <c r="H15" s="163">
        <f t="shared" si="1"/>
        <v>425</v>
      </c>
      <c r="I15" s="163">
        <f t="shared" si="2"/>
        <v>400</v>
      </c>
      <c r="J15" s="163">
        <v>330</v>
      </c>
      <c r="K15" s="163">
        <v>300</v>
      </c>
      <c r="L15" s="163">
        <v>280</v>
      </c>
      <c r="M15" s="163">
        <v>250</v>
      </c>
      <c r="N15" s="80"/>
      <c r="P15" s="157"/>
    </row>
    <row r="16" spans="1:19" ht="66" customHeight="1">
      <c r="A16" s="41">
        <v>9</v>
      </c>
      <c r="B16"/>
      <c r="C16" s="41" t="s">
        <v>551</v>
      </c>
      <c r="D16" s="43" t="s">
        <v>552</v>
      </c>
      <c r="E16" s="45">
        <v>90</v>
      </c>
      <c r="F16" s="163">
        <v>580</v>
      </c>
      <c r="G16" s="163">
        <f t="shared" si="0"/>
        <v>522</v>
      </c>
      <c r="H16" s="163">
        <f t="shared" si="1"/>
        <v>493</v>
      </c>
      <c r="I16" s="163">
        <f t="shared" si="2"/>
        <v>464</v>
      </c>
      <c r="J16" s="163">
        <v>390</v>
      </c>
      <c r="K16" s="163">
        <v>360</v>
      </c>
      <c r="L16" s="163">
        <v>330</v>
      </c>
      <c r="M16" s="163">
        <v>300</v>
      </c>
      <c r="N16" s="80"/>
      <c r="P16" s="157"/>
    </row>
    <row r="17" spans="1:16" ht="66" customHeight="1">
      <c r="A17" s="41">
        <v>10</v>
      </c>
      <c r="B17" s="42"/>
      <c r="C17" s="41" t="s">
        <v>553</v>
      </c>
      <c r="D17" s="43" t="s">
        <v>554</v>
      </c>
      <c r="E17" s="45">
        <v>5</v>
      </c>
      <c r="F17" s="163">
        <v>120</v>
      </c>
      <c r="G17" s="163">
        <f t="shared" si="0"/>
        <v>108</v>
      </c>
      <c r="H17" s="163">
        <f t="shared" si="1"/>
        <v>102</v>
      </c>
      <c r="I17" s="163">
        <f t="shared" si="2"/>
        <v>96</v>
      </c>
      <c r="J17" s="163">
        <v>80</v>
      </c>
      <c r="K17" s="163">
        <v>80</v>
      </c>
      <c r="L17" s="163">
        <v>70</v>
      </c>
      <c r="M17" s="163">
        <v>60</v>
      </c>
      <c r="N17" s="80"/>
      <c r="P17" s="157"/>
    </row>
    <row r="18" spans="1:16" ht="66" customHeight="1">
      <c r="A18" s="41">
        <v>12</v>
      </c>
      <c r="B18" s="42"/>
      <c r="C18" s="41" t="s">
        <v>555</v>
      </c>
      <c r="D18" s="43" t="s">
        <v>556</v>
      </c>
      <c r="E18" s="45">
        <v>80</v>
      </c>
      <c r="F18" s="163">
        <v>390</v>
      </c>
      <c r="G18" s="163">
        <f t="shared" si="0"/>
        <v>351</v>
      </c>
      <c r="H18" s="163">
        <f t="shared" si="1"/>
        <v>331.5</v>
      </c>
      <c r="I18" s="163">
        <f t="shared" si="2"/>
        <v>312</v>
      </c>
      <c r="J18" s="163">
        <v>260</v>
      </c>
      <c r="K18" s="163">
        <v>240</v>
      </c>
      <c r="L18" s="163">
        <v>220</v>
      </c>
      <c r="M18" s="163">
        <v>200</v>
      </c>
      <c r="N18" s="80"/>
      <c r="P18" s="157"/>
    </row>
    <row r="19" spans="1:16" ht="66" customHeight="1">
      <c r="A19" s="41">
        <v>13</v>
      </c>
      <c r="B19" s="42"/>
      <c r="C19" s="41" t="s">
        <v>557</v>
      </c>
      <c r="D19" s="43" t="s">
        <v>558</v>
      </c>
      <c r="E19" s="45">
        <v>80</v>
      </c>
      <c r="F19" s="163">
        <v>390</v>
      </c>
      <c r="G19" s="163">
        <f t="shared" si="0"/>
        <v>351</v>
      </c>
      <c r="H19" s="163">
        <f t="shared" si="1"/>
        <v>331.5</v>
      </c>
      <c r="I19" s="163">
        <f t="shared" si="2"/>
        <v>312</v>
      </c>
      <c r="J19" s="163">
        <v>260</v>
      </c>
      <c r="K19" s="163">
        <v>240</v>
      </c>
      <c r="L19" s="163">
        <v>220</v>
      </c>
      <c r="M19" s="163">
        <v>200</v>
      </c>
      <c r="N19" s="80"/>
      <c r="P19" s="157"/>
    </row>
    <row r="20" spans="1:16" ht="66" customHeight="1">
      <c r="A20" s="41">
        <v>14</v>
      </c>
      <c r="B20"/>
      <c r="C20" s="41" t="s">
        <v>559</v>
      </c>
      <c r="D20" s="43" t="s">
        <v>560</v>
      </c>
      <c r="E20" s="45">
        <v>40</v>
      </c>
      <c r="F20" s="163">
        <v>200</v>
      </c>
      <c r="G20" s="163">
        <f t="shared" si="0"/>
        <v>180</v>
      </c>
      <c r="H20" s="163">
        <f t="shared" si="1"/>
        <v>170</v>
      </c>
      <c r="I20" s="163">
        <f t="shared" si="2"/>
        <v>160</v>
      </c>
      <c r="J20" s="163">
        <v>150</v>
      </c>
      <c r="K20" s="163">
        <v>130</v>
      </c>
      <c r="L20" s="163">
        <v>110</v>
      </c>
      <c r="M20" s="163">
        <v>90</v>
      </c>
      <c r="N20" s="80"/>
      <c r="P20" s="157"/>
    </row>
    <row r="21" spans="1:16" ht="66" customHeight="1">
      <c r="A21" s="41">
        <v>15</v>
      </c>
      <c r="B21" s="42"/>
      <c r="C21" s="41" t="s">
        <v>561</v>
      </c>
      <c r="D21" s="43" t="s">
        <v>562</v>
      </c>
      <c r="E21" s="45">
        <v>80</v>
      </c>
      <c r="F21" s="163">
        <v>500</v>
      </c>
      <c r="G21" s="163">
        <f t="shared" si="0"/>
        <v>450</v>
      </c>
      <c r="H21" s="163">
        <f t="shared" si="1"/>
        <v>425</v>
      </c>
      <c r="I21" s="163">
        <f t="shared" si="2"/>
        <v>400</v>
      </c>
      <c r="J21" s="163">
        <v>330</v>
      </c>
      <c r="K21" s="163">
        <v>300</v>
      </c>
      <c r="L21" s="163">
        <v>280</v>
      </c>
      <c r="M21" s="163">
        <v>250</v>
      </c>
      <c r="N21" s="80"/>
      <c r="P21" s="157"/>
    </row>
    <row r="22" spans="1:16" ht="66" customHeight="1">
      <c r="A22" s="41">
        <v>16</v>
      </c>
      <c r="B22" s="42"/>
      <c r="C22" s="41" t="s">
        <v>563</v>
      </c>
      <c r="D22" s="43" t="s">
        <v>564</v>
      </c>
      <c r="E22" s="45">
        <v>450</v>
      </c>
      <c r="F22" s="163">
        <v>4000</v>
      </c>
      <c r="G22" s="163">
        <f t="shared" si="0"/>
        <v>3600</v>
      </c>
      <c r="H22" s="163">
        <f t="shared" si="1"/>
        <v>3400</v>
      </c>
      <c r="I22" s="163">
        <f t="shared" si="2"/>
        <v>3200</v>
      </c>
      <c r="J22" s="163">
        <v>3080</v>
      </c>
      <c r="K22" s="163">
        <v>3080</v>
      </c>
      <c r="L22" s="163">
        <v>2880</v>
      </c>
      <c r="M22" s="163">
        <v>2700</v>
      </c>
      <c r="N22" s="80"/>
      <c r="P22" s="157"/>
    </row>
    <row r="23" spans="1:16" ht="66" customHeight="1">
      <c r="A23" s="41">
        <v>17</v>
      </c>
      <c r="B23" s="42"/>
      <c r="C23" s="41" t="s">
        <v>565</v>
      </c>
      <c r="D23" s="43" t="s">
        <v>566</v>
      </c>
      <c r="E23" s="45">
        <v>450</v>
      </c>
      <c r="F23" s="163">
        <v>4000</v>
      </c>
      <c r="G23" s="163">
        <f t="shared" si="0"/>
        <v>3600</v>
      </c>
      <c r="H23" s="163">
        <f t="shared" si="1"/>
        <v>3400</v>
      </c>
      <c r="I23" s="163">
        <f t="shared" si="2"/>
        <v>3200</v>
      </c>
      <c r="J23" s="163">
        <v>3080</v>
      </c>
      <c r="K23" s="163">
        <v>3080</v>
      </c>
      <c r="L23" s="163">
        <v>2880</v>
      </c>
      <c r="M23" s="163">
        <v>2700</v>
      </c>
      <c r="N23" s="80"/>
      <c r="P23" s="157"/>
    </row>
    <row r="24" spans="1:16" ht="66" customHeight="1">
      <c r="A24" s="41">
        <v>18</v>
      </c>
      <c r="B24" s="42"/>
      <c r="C24" s="41" t="s">
        <v>567</v>
      </c>
      <c r="D24" s="43" t="s">
        <v>568</v>
      </c>
      <c r="E24" s="45">
        <v>480</v>
      </c>
      <c r="F24" s="163">
        <v>3300</v>
      </c>
      <c r="G24" s="163">
        <f t="shared" si="0"/>
        <v>2970</v>
      </c>
      <c r="H24" s="163">
        <f t="shared" si="1"/>
        <v>2805</v>
      </c>
      <c r="I24" s="163">
        <f t="shared" si="2"/>
        <v>2640</v>
      </c>
      <c r="J24" s="163">
        <v>2550</v>
      </c>
      <c r="K24" s="163">
        <v>2500</v>
      </c>
      <c r="L24" s="163">
        <v>2450</v>
      </c>
      <c r="M24" s="163">
        <v>2400</v>
      </c>
      <c r="N24" s="80"/>
      <c r="P24" s="157"/>
    </row>
    <row r="25" spans="1:16" ht="66" customHeight="1">
      <c r="A25" s="41">
        <v>19</v>
      </c>
      <c r="B25" s="42"/>
      <c r="C25" s="41" t="s">
        <v>569</v>
      </c>
      <c r="D25" s="43" t="s">
        <v>570</v>
      </c>
      <c r="E25" s="45">
        <v>475</v>
      </c>
      <c r="F25" s="163">
        <v>3000</v>
      </c>
      <c r="G25" s="163">
        <f t="shared" si="0"/>
        <v>2700</v>
      </c>
      <c r="H25" s="163">
        <f t="shared" si="1"/>
        <v>2550</v>
      </c>
      <c r="I25" s="163">
        <f t="shared" si="2"/>
        <v>2400</v>
      </c>
      <c r="J25" s="163">
        <v>2350</v>
      </c>
      <c r="K25" s="163">
        <v>2300</v>
      </c>
      <c r="L25" s="163">
        <v>2250</v>
      </c>
      <c r="M25" s="163">
        <v>1900</v>
      </c>
      <c r="N25" s="80"/>
      <c r="P25" s="157"/>
    </row>
    <row r="26" spans="1:16" ht="66" customHeight="1">
      <c r="A26" s="41">
        <v>20</v>
      </c>
      <c r="B26" s="42"/>
      <c r="C26" s="41" t="s">
        <v>571</v>
      </c>
      <c r="D26" s="43" t="s">
        <v>572</v>
      </c>
      <c r="E26" s="45">
        <v>440</v>
      </c>
      <c r="F26" s="163">
        <v>3500</v>
      </c>
      <c r="G26" s="163">
        <f t="shared" si="0"/>
        <v>3150</v>
      </c>
      <c r="H26" s="163">
        <f t="shared" si="1"/>
        <v>2975</v>
      </c>
      <c r="I26" s="163">
        <f t="shared" si="2"/>
        <v>2800</v>
      </c>
      <c r="J26" s="163">
        <f>2300*1.1</f>
        <v>2530</v>
      </c>
      <c r="K26" s="163">
        <v>2380</v>
      </c>
      <c r="L26" s="163">
        <v>2155</v>
      </c>
      <c r="M26" s="163">
        <v>2060</v>
      </c>
      <c r="N26" s="80"/>
      <c r="P26" s="157"/>
    </row>
    <row r="27" spans="1:16" ht="66" customHeight="1">
      <c r="A27" s="41">
        <v>21</v>
      </c>
      <c r="B27" s="42"/>
      <c r="C27" s="41" t="s">
        <v>573</v>
      </c>
      <c r="D27" s="43" t="s">
        <v>574</v>
      </c>
      <c r="E27" s="45">
        <v>400</v>
      </c>
      <c r="F27" s="163">
        <v>3100</v>
      </c>
      <c r="G27" s="163">
        <f t="shared" si="0"/>
        <v>2790</v>
      </c>
      <c r="H27" s="163">
        <f t="shared" si="1"/>
        <v>2635</v>
      </c>
      <c r="I27" s="163">
        <f t="shared" si="2"/>
        <v>2480</v>
      </c>
      <c r="J27" s="163">
        <v>2400</v>
      </c>
      <c r="K27" s="163">
        <v>2350</v>
      </c>
      <c r="L27" s="163">
        <v>2300</v>
      </c>
      <c r="M27" s="163">
        <v>2150</v>
      </c>
      <c r="N27" s="80"/>
      <c r="P27" s="157"/>
    </row>
    <row r="28" spans="1:16" ht="66" customHeight="1">
      <c r="A28" s="41">
        <v>22</v>
      </c>
      <c r="B28" s="42"/>
      <c r="C28" s="41" t="s">
        <v>575</v>
      </c>
      <c r="D28" s="43" t="s">
        <v>830</v>
      </c>
      <c r="E28" s="45">
        <v>320</v>
      </c>
      <c r="F28" s="163">
        <v>3500</v>
      </c>
      <c r="G28" s="163">
        <f t="shared" si="0"/>
        <v>3150</v>
      </c>
      <c r="H28" s="163">
        <f t="shared" si="1"/>
        <v>2975</v>
      </c>
      <c r="I28" s="163">
        <f t="shared" si="2"/>
        <v>2800</v>
      </c>
      <c r="J28" s="163">
        <f>2300*1.1</f>
        <v>2530</v>
      </c>
      <c r="K28" s="163">
        <v>2380</v>
      </c>
      <c r="L28" s="163">
        <v>2155</v>
      </c>
      <c r="M28" s="163">
        <v>2060</v>
      </c>
      <c r="N28" s="80"/>
      <c r="P28" s="157"/>
    </row>
    <row r="29" spans="1:16" ht="66" customHeight="1">
      <c r="A29" s="41">
        <v>23</v>
      </c>
      <c r="B29" s="42"/>
      <c r="C29" s="41" t="s">
        <v>576</v>
      </c>
      <c r="D29" s="43" t="s">
        <v>829</v>
      </c>
      <c r="E29" s="45">
        <v>495</v>
      </c>
      <c r="F29" s="163">
        <v>3000</v>
      </c>
      <c r="G29" s="163">
        <f t="shared" si="0"/>
        <v>2700</v>
      </c>
      <c r="H29" s="163">
        <f t="shared" si="1"/>
        <v>2550</v>
      </c>
      <c r="I29" s="163">
        <f t="shared" si="2"/>
        <v>2400</v>
      </c>
      <c r="J29" s="163">
        <v>2250</v>
      </c>
      <c r="K29" s="163">
        <v>2250</v>
      </c>
      <c r="L29" s="163">
        <v>2100</v>
      </c>
      <c r="M29" s="163">
        <v>2050</v>
      </c>
      <c r="N29" s="80"/>
      <c r="P29" s="157"/>
    </row>
    <row r="30" spans="1:16" ht="66" customHeight="1">
      <c r="A30" s="41">
        <v>24</v>
      </c>
      <c r="B30" s="42"/>
      <c r="C30" s="41" t="s">
        <v>577</v>
      </c>
      <c r="D30" s="43" t="s">
        <v>578</v>
      </c>
      <c r="E30" s="45">
        <v>390</v>
      </c>
      <c r="F30" s="163">
        <v>3100</v>
      </c>
      <c r="G30" s="163">
        <f t="shared" si="0"/>
        <v>2790</v>
      </c>
      <c r="H30" s="163">
        <f t="shared" si="1"/>
        <v>2635</v>
      </c>
      <c r="I30" s="163">
        <f t="shared" si="2"/>
        <v>2480</v>
      </c>
      <c r="J30" s="163">
        <v>2400</v>
      </c>
      <c r="K30" s="163">
        <v>2400</v>
      </c>
      <c r="L30" s="163">
        <v>2250</v>
      </c>
      <c r="M30" s="163">
        <v>2150</v>
      </c>
      <c r="N30" s="80"/>
      <c r="P30" s="157"/>
    </row>
    <row r="31" spans="1:16" ht="66" customHeight="1">
      <c r="A31" s="41">
        <v>25</v>
      </c>
      <c r="B31" s="42"/>
      <c r="C31" s="41" t="s">
        <v>579</v>
      </c>
      <c r="D31" s="43" t="s">
        <v>580</v>
      </c>
      <c r="E31" s="45">
        <v>300</v>
      </c>
      <c r="F31" s="163">
        <v>3300</v>
      </c>
      <c r="G31" s="163">
        <f t="shared" si="0"/>
        <v>2970</v>
      </c>
      <c r="H31" s="163">
        <f t="shared" si="1"/>
        <v>2805</v>
      </c>
      <c r="I31" s="163">
        <f t="shared" si="2"/>
        <v>2640</v>
      </c>
      <c r="J31" s="163">
        <v>2500</v>
      </c>
      <c r="K31" s="163">
        <v>2400</v>
      </c>
      <c r="L31" s="163">
        <v>2240</v>
      </c>
      <c r="M31" s="163">
        <v>2090</v>
      </c>
      <c r="N31" s="80"/>
      <c r="P31" s="157"/>
    </row>
    <row r="32" spans="1:16" ht="66" customHeight="1">
      <c r="A32" s="41">
        <v>26</v>
      </c>
      <c r="B32" s="42"/>
      <c r="C32" s="41" t="s">
        <v>581</v>
      </c>
      <c r="D32" s="43" t="s">
        <v>582</v>
      </c>
      <c r="E32" s="45">
        <v>390</v>
      </c>
      <c r="F32" s="163">
        <v>3100</v>
      </c>
      <c r="G32" s="163">
        <f t="shared" si="0"/>
        <v>2790</v>
      </c>
      <c r="H32" s="163">
        <f t="shared" si="1"/>
        <v>2635</v>
      </c>
      <c r="I32" s="163">
        <f t="shared" si="2"/>
        <v>2480</v>
      </c>
      <c r="J32" s="163">
        <v>2450</v>
      </c>
      <c r="K32" s="163">
        <v>2450</v>
      </c>
      <c r="L32" s="163">
        <v>2400</v>
      </c>
      <c r="M32" s="163">
        <v>2300</v>
      </c>
      <c r="N32" s="80"/>
      <c r="P32" s="157"/>
    </row>
    <row r="33" spans="1:16" ht="66" customHeight="1">
      <c r="A33" s="41">
        <v>27</v>
      </c>
      <c r="B33" s="42"/>
      <c r="C33" s="41" t="s">
        <v>583</v>
      </c>
      <c r="D33" s="43" t="s">
        <v>584</v>
      </c>
      <c r="E33" s="45">
        <v>30</v>
      </c>
      <c r="F33" s="163">
        <v>35</v>
      </c>
      <c r="G33" s="163">
        <f t="shared" si="0"/>
        <v>31.5</v>
      </c>
      <c r="H33" s="163">
        <f t="shared" si="1"/>
        <v>29.75</v>
      </c>
      <c r="I33" s="163">
        <f t="shared" si="2"/>
        <v>28</v>
      </c>
      <c r="J33" s="163">
        <v>25</v>
      </c>
      <c r="K33" s="163">
        <v>25</v>
      </c>
      <c r="L33" s="163">
        <v>20</v>
      </c>
      <c r="M33" s="163">
        <v>20</v>
      </c>
      <c r="N33" s="80"/>
      <c r="P33" s="157"/>
    </row>
    <row r="34" spans="1:16" ht="66" customHeight="1">
      <c r="A34" s="41">
        <v>28</v>
      </c>
      <c r="B34" s="44"/>
      <c r="C34" s="41" t="s">
        <v>585</v>
      </c>
      <c r="D34" s="43" t="s">
        <v>586</v>
      </c>
      <c r="E34" s="45">
        <v>8</v>
      </c>
      <c r="F34" s="163">
        <v>16.5</v>
      </c>
      <c r="G34" s="163">
        <f t="shared" si="0"/>
        <v>14.85</v>
      </c>
      <c r="H34" s="163">
        <f t="shared" si="1"/>
        <v>14.025</v>
      </c>
      <c r="I34" s="163">
        <f t="shared" si="2"/>
        <v>13.200000000000001</v>
      </c>
      <c r="J34" s="163">
        <v>13</v>
      </c>
      <c r="K34" s="163">
        <v>11</v>
      </c>
      <c r="L34" s="163">
        <v>10</v>
      </c>
      <c r="M34" s="163">
        <v>10</v>
      </c>
      <c r="N34" s="80"/>
      <c r="P34" s="157"/>
    </row>
    <row r="35" spans="1:16" ht="66" customHeight="1">
      <c r="A35" s="41">
        <v>29</v>
      </c>
      <c r="B35"/>
      <c r="C35" s="41" t="s">
        <v>587</v>
      </c>
      <c r="D35" s="43" t="s">
        <v>588</v>
      </c>
      <c r="E35" s="45">
        <v>8</v>
      </c>
      <c r="F35" s="163">
        <v>16.5</v>
      </c>
      <c r="G35" s="163">
        <f t="shared" si="0"/>
        <v>14.85</v>
      </c>
      <c r="H35" s="163">
        <f t="shared" si="1"/>
        <v>14.025</v>
      </c>
      <c r="I35" s="163">
        <f t="shared" si="2"/>
        <v>13.200000000000001</v>
      </c>
      <c r="J35" s="163">
        <v>13</v>
      </c>
      <c r="K35" s="163">
        <v>11</v>
      </c>
      <c r="L35" s="163">
        <v>10</v>
      </c>
      <c r="M35" s="163">
        <v>10</v>
      </c>
      <c r="N35" s="80"/>
      <c r="P35" s="157"/>
    </row>
    <row r="36" spans="1:16" ht="66" customHeight="1">
      <c r="A36" s="41">
        <v>30</v>
      </c>
      <c r="B36" s="42"/>
      <c r="C36" s="41" t="s">
        <v>589</v>
      </c>
      <c r="D36" s="43" t="s">
        <v>590</v>
      </c>
      <c r="E36" s="45">
        <v>50</v>
      </c>
      <c r="F36" s="163">
        <v>550</v>
      </c>
      <c r="G36" s="163">
        <f t="shared" si="0"/>
        <v>495</v>
      </c>
      <c r="H36" s="163">
        <f t="shared" si="1"/>
        <v>467.5</v>
      </c>
      <c r="I36" s="163">
        <f t="shared" si="2"/>
        <v>440</v>
      </c>
      <c r="J36" s="163">
        <v>370</v>
      </c>
      <c r="K36" s="163">
        <v>355</v>
      </c>
      <c r="L36" s="163">
        <v>340</v>
      </c>
      <c r="M36" s="163">
        <v>325</v>
      </c>
      <c r="N36" s="80"/>
      <c r="P36" s="157"/>
    </row>
    <row r="37" spans="1:16" ht="66" customHeight="1">
      <c r="A37" s="41">
        <v>31</v>
      </c>
      <c r="B37" s="42"/>
      <c r="C37" s="41" t="s">
        <v>591</v>
      </c>
      <c r="D37" s="43" t="s">
        <v>592</v>
      </c>
      <c r="E37" s="45">
        <v>50</v>
      </c>
      <c r="F37" s="163">
        <v>540</v>
      </c>
      <c r="G37" s="163">
        <f t="shared" si="0"/>
        <v>486</v>
      </c>
      <c r="H37" s="163">
        <f t="shared" si="1"/>
        <v>459</v>
      </c>
      <c r="I37" s="163">
        <f t="shared" si="2"/>
        <v>432</v>
      </c>
      <c r="J37" s="163">
        <v>375</v>
      </c>
      <c r="K37" s="163">
        <v>355</v>
      </c>
      <c r="L37" s="163">
        <v>325</v>
      </c>
      <c r="M37" s="163">
        <v>295</v>
      </c>
      <c r="N37" s="80"/>
      <c r="P37" s="157"/>
    </row>
    <row r="38" spans="1:16" ht="66" customHeight="1">
      <c r="A38" s="41">
        <v>32</v>
      </c>
      <c r="B38" s="42"/>
      <c r="C38" s="41" t="s">
        <v>593</v>
      </c>
      <c r="D38" s="43" t="s">
        <v>594</v>
      </c>
      <c r="E38" s="45">
        <v>50</v>
      </c>
      <c r="F38" s="163">
        <v>540</v>
      </c>
      <c r="G38" s="163">
        <f t="shared" si="0"/>
        <v>486</v>
      </c>
      <c r="H38" s="163">
        <f t="shared" ref="H38:H39" si="3">F38*0.85</f>
        <v>459</v>
      </c>
      <c r="I38" s="163">
        <f t="shared" ref="I38:I39" si="4">F38*0.8</f>
        <v>432</v>
      </c>
      <c r="J38" s="163">
        <v>375</v>
      </c>
      <c r="K38" s="163">
        <v>355</v>
      </c>
      <c r="L38" s="163">
        <v>325</v>
      </c>
      <c r="M38" s="163">
        <v>295</v>
      </c>
      <c r="N38" s="80"/>
      <c r="P38" s="157"/>
    </row>
    <row r="39" spans="1:16" ht="66" customHeight="1">
      <c r="A39" s="41">
        <v>33</v>
      </c>
      <c r="B39" s="42"/>
      <c r="C39" s="41" t="s">
        <v>595</v>
      </c>
      <c r="D39" s="43" t="s">
        <v>596</v>
      </c>
      <c r="E39" s="45">
        <v>50</v>
      </c>
      <c r="F39" s="163">
        <v>540</v>
      </c>
      <c r="G39" s="163">
        <f t="shared" si="0"/>
        <v>486</v>
      </c>
      <c r="H39" s="163">
        <f t="shared" si="3"/>
        <v>459</v>
      </c>
      <c r="I39" s="163">
        <f t="shared" si="4"/>
        <v>432</v>
      </c>
      <c r="J39" s="163">
        <v>375</v>
      </c>
      <c r="K39" s="163">
        <v>355</v>
      </c>
      <c r="L39" s="163">
        <v>325</v>
      </c>
      <c r="M39" s="163">
        <v>295</v>
      </c>
      <c r="N39" s="80"/>
      <c r="P39" s="157"/>
    </row>
    <row r="40" spans="1:16" ht="66" customHeight="1">
      <c r="A40" s="41">
        <v>34</v>
      </c>
      <c r="B40" s="42"/>
      <c r="C40" s="41" t="s">
        <v>597</v>
      </c>
      <c r="D40" s="43" t="s">
        <v>598</v>
      </c>
      <c r="E40" s="45">
        <v>50</v>
      </c>
      <c r="F40" s="163">
        <v>540</v>
      </c>
      <c r="G40" s="163">
        <f t="shared" ref="G40:G41" si="5">F40*0.9</f>
        <v>486</v>
      </c>
      <c r="H40" s="163">
        <f t="shared" ref="H40:H41" si="6">F40*0.85</f>
        <v>459</v>
      </c>
      <c r="I40" s="163">
        <f t="shared" ref="I40:I41" si="7">F40*0.8</f>
        <v>432</v>
      </c>
      <c r="J40" s="163">
        <v>375</v>
      </c>
      <c r="K40" s="163">
        <v>355</v>
      </c>
      <c r="L40" s="163">
        <v>325</v>
      </c>
      <c r="M40" s="163">
        <v>295</v>
      </c>
      <c r="N40" s="80"/>
      <c r="P40" s="157"/>
    </row>
    <row r="41" spans="1:16" ht="66" customHeight="1">
      <c r="A41" s="41">
        <v>35</v>
      </c>
      <c r="B41" s="42"/>
      <c r="C41" s="41" t="s">
        <v>599</v>
      </c>
      <c r="D41" s="43" t="s">
        <v>600</v>
      </c>
      <c r="E41" s="45">
        <v>50</v>
      </c>
      <c r="F41" s="163">
        <v>540</v>
      </c>
      <c r="G41" s="163">
        <f t="shared" si="5"/>
        <v>486</v>
      </c>
      <c r="H41" s="163">
        <f t="shared" si="6"/>
        <v>459</v>
      </c>
      <c r="I41" s="163">
        <f t="shared" si="7"/>
        <v>432</v>
      </c>
      <c r="J41" s="163">
        <v>375</v>
      </c>
      <c r="K41" s="163">
        <v>355</v>
      </c>
      <c r="L41" s="163">
        <v>325</v>
      </c>
      <c r="M41" s="163">
        <v>295</v>
      </c>
      <c r="N41" s="80"/>
      <c r="P41" s="157"/>
    </row>
    <row r="42" spans="1:16" ht="66" customHeight="1">
      <c r="A42" s="41">
        <v>36</v>
      </c>
      <c r="B42" s="42"/>
      <c r="C42" s="41" t="s">
        <v>601</v>
      </c>
      <c r="D42" s="43" t="s">
        <v>602</v>
      </c>
      <c r="E42" s="45">
        <v>300</v>
      </c>
      <c r="F42" s="163">
        <v>1800</v>
      </c>
      <c r="G42" s="163">
        <f t="shared" si="0"/>
        <v>1620</v>
      </c>
      <c r="H42" s="163">
        <f t="shared" si="1"/>
        <v>1530</v>
      </c>
      <c r="I42" s="163">
        <f t="shared" si="2"/>
        <v>1440</v>
      </c>
      <c r="J42" s="163">
        <v>1300</v>
      </c>
      <c r="K42" s="163">
        <v>1200</v>
      </c>
      <c r="L42" s="163">
        <v>1200</v>
      </c>
      <c r="M42" s="163">
        <v>1200</v>
      </c>
      <c r="N42" s="80"/>
      <c r="P42" s="157"/>
    </row>
    <row r="43" spans="1:16" ht="66" customHeight="1">
      <c r="A43" s="41">
        <v>37</v>
      </c>
      <c r="B43" s="42"/>
      <c r="C43" s="41" t="s">
        <v>603</v>
      </c>
      <c r="D43" s="43" t="s">
        <v>1015</v>
      </c>
      <c r="E43" s="45">
        <v>92</v>
      </c>
      <c r="F43" s="163">
        <v>650</v>
      </c>
      <c r="G43" s="163">
        <f t="shared" si="0"/>
        <v>585</v>
      </c>
      <c r="H43" s="163">
        <f t="shared" si="1"/>
        <v>552.5</v>
      </c>
      <c r="I43" s="163">
        <f t="shared" si="2"/>
        <v>520</v>
      </c>
      <c r="J43" s="163">
        <v>500</v>
      </c>
      <c r="K43" s="163">
        <v>480</v>
      </c>
      <c r="L43" s="163">
        <v>450</v>
      </c>
      <c r="M43" s="163">
        <v>400</v>
      </c>
      <c r="N43" s="80"/>
      <c r="P43" s="157"/>
    </row>
    <row r="44" spans="1:16" ht="66" customHeight="1">
      <c r="A44" s="41">
        <v>38</v>
      </c>
      <c r="B44" s="42"/>
      <c r="C44" s="41" t="s">
        <v>604</v>
      </c>
      <c r="D44" s="43" t="s">
        <v>605</v>
      </c>
      <c r="E44" s="45">
        <v>60</v>
      </c>
      <c r="F44" s="163">
        <v>440</v>
      </c>
      <c r="G44" s="163">
        <f t="shared" si="0"/>
        <v>396</v>
      </c>
      <c r="H44" s="163">
        <f t="shared" si="1"/>
        <v>374</v>
      </c>
      <c r="I44" s="163">
        <f t="shared" si="2"/>
        <v>352</v>
      </c>
      <c r="J44" s="163">
        <v>300</v>
      </c>
      <c r="K44" s="163">
        <v>290</v>
      </c>
      <c r="L44" s="163">
        <v>280</v>
      </c>
      <c r="M44" s="163">
        <v>270</v>
      </c>
      <c r="N44" s="80"/>
      <c r="P44" s="157"/>
    </row>
    <row r="45" spans="1:16" ht="66" customHeight="1">
      <c r="A45" s="41">
        <v>39</v>
      </c>
      <c r="B45"/>
      <c r="C45" s="41" t="s">
        <v>606</v>
      </c>
      <c r="D45" s="43" t="s">
        <v>607</v>
      </c>
      <c r="E45" s="45">
        <v>35</v>
      </c>
      <c r="F45" s="163">
        <v>550</v>
      </c>
      <c r="G45" s="163">
        <f t="shared" si="0"/>
        <v>495</v>
      </c>
      <c r="H45" s="163">
        <f t="shared" si="1"/>
        <v>467.5</v>
      </c>
      <c r="I45" s="163">
        <f t="shared" si="2"/>
        <v>440</v>
      </c>
      <c r="J45" s="163">
        <v>420</v>
      </c>
      <c r="K45" s="163">
        <v>380</v>
      </c>
      <c r="L45" s="163">
        <v>350</v>
      </c>
      <c r="M45" s="163">
        <v>300</v>
      </c>
      <c r="N45" s="80"/>
      <c r="P45" s="157"/>
    </row>
    <row r="46" spans="1:16" ht="66" customHeight="1">
      <c r="A46" s="41">
        <v>40</v>
      </c>
      <c r="B46" s="42"/>
      <c r="C46" s="41" t="s">
        <v>608</v>
      </c>
      <c r="D46" s="43" t="s">
        <v>609</v>
      </c>
      <c r="E46" s="45">
        <v>70</v>
      </c>
      <c r="F46" s="163">
        <v>1400</v>
      </c>
      <c r="G46" s="163">
        <f t="shared" si="0"/>
        <v>1260</v>
      </c>
      <c r="H46" s="163">
        <f t="shared" si="1"/>
        <v>1190</v>
      </c>
      <c r="I46" s="163">
        <f t="shared" si="2"/>
        <v>1120</v>
      </c>
      <c r="J46" s="163">
        <v>950</v>
      </c>
      <c r="K46" s="163">
        <v>900</v>
      </c>
      <c r="L46" s="163">
        <v>835</v>
      </c>
      <c r="M46" s="163">
        <v>770</v>
      </c>
      <c r="N46" s="80"/>
      <c r="P46" s="157"/>
    </row>
    <row r="47" spans="1:16" ht="66" customHeight="1">
      <c r="A47" s="41">
        <v>41</v>
      </c>
      <c r="B47" s="42"/>
      <c r="C47" s="41" t="s">
        <v>610</v>
      </c>
      <c r="D47" s="43" t="s">
        <v>611</v>
      </c>
      <c r="E47" s="45">
        <v>200</v>
      </c>
      <c r="F47" s="164">
        <v>7500</v>
      </c>
      <c r="G47" s="163">
        <f t="shared" si="0"/>
        <v>6750</v>
      </c>
      <c r="H47" s="163">
        <f t="shared" si="1"/>
        <v>6375</v>
      </c>
      <c r="I47" s="163">
        <f t="shared" si="2"/>
        <v>6000</v>
      </c>
      <c r="J47" s="163">
        <v>6000</v>
      </c>
      <c r="K47" s="163">
        <v>5500</v>
      </c>
      <c r="L47" s="163">
        <v>5000</v>
      </c>
      <c r="M47" s="163">
        <v>4500</v>
      </c>
      <c r="N47" s="80"/>
      <c r="P47" s="157"/>
    </row>
    <row r="48" spans="1:16" ht="66" customHeight="1">
      <c r="A48" s="41">
        <v>42</v>
      </c>
      <c r="B48" s="42"/>
      <c r="C48" s="41" t="s">
        <v>1396</v>
      </c>
      <c r="D48" s="43" t="s">
        <v>612</v>
      </c>
      <c r="E48" s="45">
        <v>70</v>
      </c>
      <c r="F48" s="163">
        <v>1400</v>
      </c>
      <c r="G48" s="163">
        <f t="shared" si="0"/>
        <v>1260</v>
      </c>
      <c r="H48" s="163">
        <f t="shared" si="1"/>
        <v>1190</v>
      </c>
      <c r="I48" s="163">
        <f t="shared" si="2"/>
        <v>1120</v>
      </c>
      <c r="J48" s="163">
        <v>950</v>
      </c>
      <c r="K48" s="163">
        <v>900</v>
      </c>
      <c r="L48" s="163">
        <v>835</v>
      </c>
      <c r="M48" s="163">
        <v>770</v>
      </c>
      <c r="N48" s="80"/>
      <c r="P48" s="157"/>
    </row>
    <row r="49" spans="1:16" ht="66" customHeight="1">
      <c r="A49" s="41">
        <v>43</v>
      </c>
      <c r="B49" s="42"/>
      <c r="C49" s="41" t="s">
        <v>613</v>
      </c>
      <c r="D49" s="43" t="s">
        <v>614</v>
      </c>
      <c r="E49" s="45">
        <v>200</v>
      </c>
      <c r="F49" s="164">
        <v>7500</v>
      </c>
      <c r="G49" s="163">
        <f t="shared" si="0"/>
        <v>6750</v>
      </c>
      <c r="H49" s="163">
        <f t="shared" si="1"/>
        <v>6375</v>
      </c>
      <c r="I49" s="163">
        <f t="shared" si="2"/>
        <v>6000</v>
      </c>
      <c r="J49" s="163">
        <v>6000</v>
      </c>
      <c r="K49" s="163">
        <v>5500</v>
      </c>
      <c r="L49" s="163">
        <v>5000</v>
      </c>
      <c r="M49" s="163">
        <v>4500</v>
      </c>
      <c r="N49" s="80"/>
      <c r="P49" s="157"/>
    </row>
    <row r="50" spans="1:16" ht="66" customHeight="1">
      <c r="A50" s="41">
        <v>44</v>
      </c>
      <c r="B50" s="42"/>
      <c r="C50" s="41" t="s">
        <v>615</v>
      </c>
      <c r="D50" s="43" t="s">
        <v>616</v>
      </c>
      <c r="E50" s="45">
        <v>80</v>
      </c>
      <c r="F50" s="163">
        <v>390</v>
      </c>
      <c r="G50" s="163">
        <f t="shared" si="0"/>
        <v>351</v>
      </c>
      <c r="H50" s="163">
        <f t="shared" si="1"/>
        <v>331.5</v>
      </c>
      <c r="I50" s="163">
        <f t="shared" si="2"/>
        <v>312</v>
      </c>
      <c r="J50" s="163">
        <v>280</v>
      </c>
      <c r="K50" s="163">
        <v>260</v>
      </c>
      <c r="L50" s="163">
        <v>240</v>
      </c>
      <c r="M50" s="163">
        <v>220</v>
      </c>
      <c r="N50" s="80"/>
      <c r="P50" s="157"/>
    </row>
    <row r="51" spans="1:16" ht="66" customHeight="1">
      <c r="A51" s="41">
        <v>45</v>
      </c>
      <c r="B51" s="42"/>
      <c r="C51" s="41" t="s">
        <v>617</v>
      </c>
      <c r="D51" s="43" t="s">
        <v>618</v>
      </c>
      <c r="E51" s="45">
        <v>7</v>
      </c>
      <c r="F51" s="163">
        <v>120</v>
      </c>
      <c r="G51" s="163">
        <f t="shared" si="0"/>
        <v>108</v>
      </c>
      <c r="H51" s="163">
        <f t="shared" si="1"/>
        <v>102</v>
      </c>
      <c r="I51" s="163">
        <f t="shared" si="2"/>
        <v>96</v>
      </c>
      <c r="J51" s="163">
        <v>70</v>
      </c>
      <c r="K51" s="163">
        <v>65</v>
      </c>
      <c r="L51" s="163">
        <v>60</v>
      </c>
      <c r="M51" s="163">
        <v>60</v>
      </c>
      <c r="N51" s="80"/>
      <c r="P51" s="157"/>
    </row>
    <row r="52" spans="1:16" ht="66" customHeight="1">
      <c r="A52" s="41">
        <v>46</v>
      </c>
      <c r="B52" s="42"/>
      <c r="C52" s="41" t="s">
        <v>619</v>
      </c>
      <c r="D52" s="43" t="s">
        <v>620</v>
      </c>
      <c r="E52" s="45">
        <v>100</v>
      </c>
      <c r="F52" s="163">
        <v>1400</v>
      </c>
      <c r="G52" s="163">
        <f t="shared" si="0"/>
        <v>1260</v>
      </c>
      <c r="H52" s="163">
        <f t="shared" si="1"/>
        <v>1190</v>
      </c>
      <c r="I52" s="163">
        <f t="shared" si="2"/>
        <v>1120</v>
      </c>
      <c r="J52" s="163">
        <v>930</v>
      </c>
      <c r="K52" s="163">
        <v>850</v>
      </c>
      <c r="L52" s="163">
        <v>800</v>
      </c>
      <c r="M52" s="163">
        <v>750</v>
      </c>
      <c r="N52" s="80"/>
      <c r="P52" s="157"/>
    </row>
    <row r="53" spans="1:16" ht="66" customHeight="1">
      <c r="A53" s="41">
        <v>47</v>
      </c>
      <c r="B53" s="42"/>
      <c r="C53" s="41" t="s">
        <v>621</v>
      </c>
      <c r="D53" s="43" t="s">
        <v>622</v>
      </c>
      <c r="E53" s="45">
        <v>60</v>
      </c>
      <c r="F53" s="163">
        <v>650</v>
      </c>
      <c r="G53" s="163">
        <f t="shared" si="0"/>
        <v>585</v>
      </c>
      <c r="H53" s="163">
        <f t="shared" si="1"/>
        <v>552.5</v>
      </c>
      <c r="I53" s="163">
        <f t="shared" si="2"/>
        <v>520</v>
      </c>
      <c r="J53" s="163">
        <v>360</v>
      </c>
      <c r="K53" s="163">
        <v>330</v>
      </c>
      <c r="L53" s="163">
        <v>300</v>
      </c>
      <c r="M53" s="163">
        <v>270</v>
      </c>
      <c r="N53" s="80"/>
      <c r="P53" s="157"/>
    </row>
    <row r="54" spans="1:16" ht="66" customHeight="1">
      <c r="A54" s="41">
        <v>48</v>
      </c>
      <c r="B54" s="42"/>
      <c r="C54" s="41" t="s">
        <v>623</v>
      </c>
      <c r="D54" s="43" t="s">
        <v>624</v>
      </c>
      <c r="E54" s="45">
        <v>90</v>
      </c>
      <c r="F54" s="163">
        <v>840</v>
      </c>
      <c r="G54" s="163">
        <f t="shared" si="0"/>
        <v>756</v>
      </c>
      <c r="H54" s="163">
        <f t="shared" si="1"/>
        <v>714</v>
      </c>
      <c r="I54" s="163">
        <f t="shared" si="2"/>
        <v>672</v>
      </c>
      <c r="J54" s="163">
        <v>575</v>
      </c>
      <c r="K54" s="163">
        <v>545</v>
      </c>
      <c r="L54" s="163">
        <v>485</v>
      </c>
      <c r="M54" s="163">
        <v>440</v>
      </c>
      <c r="N54" s="80"/>
      <c r="P54" s="157"/>
    </row>
    <row r="55" spans="1:16" ht="66" customHeight="1">
      <c r="A55" s="41">
        <v>49</v>
      </c>
      <c r="B55"/>
      <c r="C55" s="41" t="s">
        <v>625</v>
      </c>
      <c r="D55" s="43" t="s">
        <v>626</v>
      </c>
      <c r="E55" s="45">
        <v>90</v>
      </c>
      <c r="F55" s="163">
        <v>840</v>
      </c>
      <c r="G55" s="163">
        <f t="shared" si="0"/>
        <v>756</v>
      </c>
      <c r="H55" s="163">
        <f t="shared" si="1"/>
        <v>714</v>
      </c>
      <c r="I55" s="163">
        <f t="shared" si="2"/>
        <v>672</v>
      </c>
      <c r="J55" s="163">
        <v>575</v>
      </c>
      <c r="K55" s="163">
        <v>545</v>
      </c>
      <c r="L55" s="163">
        <v>485</v>
      </c>
      <c r="M55" s="163">
        <v>440</v>
      </c>
      <c r="N55" s="80"/>
      <c r="P55" s="157"/>
    </row>
    <row r="56" spans="1:16" ht="66" customHeight="1">
      <c r="A56" s="41">
        <v>50</v>
      </c>
      <c r="B56" s="48"/>
      <c r="C56" s="41" t="s">
        <v>627</v>
      </c>
      <c r="D56" s="43" t="s">
        <v>624</v>
      </c>
      <c r="E56" s="45">
        <v>90</v>
      </c>
      <c r="F56" s="163">
        <v>840</v>
      </c>
      <c r="G56" s="163">
        <f t="shared" si="0"/>
        <v>756</v>
      </c>
      <c r="H56" s="163">
        <f t="shared" si="1"/>
        <v>714</v>
      </c>
      <c r="I56" s="163">
        <f t="shared" si="2"/>
        <v>672</v>
      </c>
      <c r="J56" s="163">
        <v>575</v>
      </c>
      <c r="K56" s="163">
        <v>545</v>
      </c>
      <c r="L56" s="163">
        <v>485</v>
      </c>
      <c r="M56" s="163">
        <v>440</v>
      </c>
      <c r="N56" s="80"/>
      <c r="P56" s="157"/>
    </row>
    <row r="57" spans="1:16" ht="66" customHeight="1">
      <c r="A57" s="41">
        <v>51</v>
      </c>
      <c r="B57" s="42"/>
      <c r="C57" s="41" t="s">
        <v>628</v>
      </c>
      <c r="D57" s="43" t="s">
        <v>629</v>
      </c>
      <c r="E57" s="45">
        <v>50</v>
      </c>
      <c r="F57" s="163">
        <v>380</v>
      </c>
      <c r="G57" s="163">
        <f t="shared" si="0"/>
        <v>342</v>
      </c>
      <c r="H57" s="163">
        <f t="shared" si="1"/>
        <v>323</v>
      </c>
      <c r="I57" s="163">
        <f t="shared" si="2"/>
        <v>304</v>
      </c>
      <c r="J57" s="163">
        <v>250</v>
      </c>
      <c r="K57" s="163">
        <v>230</v>
      </c>
      <c r="L57" s="163">
        <v>210</v>
      </c>
      <c r="M57" s="163">
        <v>190</v>
      </c>
      <c r="N57" s="80"/>
      <c r="P57" s="157"/>
    </row>
    <row r="58" spans="1:16" ht="66" customHeight="1">
      <c r="A58" s="41">
        <v>52</v>
      </c>
      <c r="B58" s="42"/>
      <c r="C58" s="41" t="s">
        <v>630</v>
      </c>
      <c r="D58" s="43" t="s">
        <v>631</v>
      </c>
      <c r="E58" s="45">
        <v>5</v>
      </c>
      <c r="F58" s="163">
        <v>100</v>
      </c>
      <c r="G58" s="163">
        <f t="shared" si="0"/>
        <v>90</v>
      </c>
      <c r="H58" s="163">
        <f t="shared" si="1"/>
        <v>85</v>
      </c>
      <c r="I58" s="163">
        <f t="shared" si="2"/>
        <v>80</v>
      </c>
      <c r="J58" s="163">
        <v>65</v>
      </c>
      <c r="K58" s="163">
        <v>60</v>
      </c>
      <c r="L58" s="163">
        <v>55</v>
      </c>
      <c r="M58" s="163">
        <v>55</v>
      </c>
      <c r="N58" s="80"/>
      <c r="P58" s="157"/>
    </row>
    <row r="59" spans="1:16" ht="66" customHeight="1">
      <c r="A59" s="41">
        <v>53</v>
      </c>
      <c r="B59" s="42"/>
      <c r="C59" s="41" t="s">
        <v>632</v>
      </c>
      <c r="D59" s="43" t="s">
        <v>633</v>
      </c>
      <c r="E59" s="45">
        <v>6</v>
      </c>
      <c r="F59" s="163">
        <v>100</v>
      </c>
      <c r="G59" s="163">
        <f t="shared" si="0"/>
        <v>90</v>
      </c>
      <c r="H59" s="163">
        <f t="shared" si="1"/>
        <v>85</v>
      </c>
      <c r="I59" s="163">
        <f t="shared" si="2"/>
        <v>80</v>
      </c>
      <c r="J59" s="163">
        <v>65</v>
      </c>
      <c r="K59" s="163">
        <v>60</v>
      </c>
      <c r="L59" s="163">
        <v>55</v>
      </c>
      <c r="M59" s="163">
        <v>55</v>
      </c>
      <c r="N59" s="80"/>
      <c r="P59" s="157"/>
    </row>
    <row r="60" spans="1:16" ht="66" customHeight="1">
      <c r="A60" s="41">
        <v>54</v>
      </c>
      <c r="B60" s="41"/>
      <c r="C60" s="41" t="s">
        <v>634</v>
      </c>
      <c r="D60" s="43" t="s">
        <v>635</v>
      </c>
      <c r="E60" s="45">
        <v>200</v>
      </c>
      <c r="F60" s="163">
        <v>880</v>
      </c>
      <c r="G60" s="163">
        <f t="shared" si="0"/>
        <v>792</v>
      </c>
      <c r="H60" s="163">
        <f t="shared" si="1"/>
        <v>748</v>
      </c>
      <c r="I60" s="163">
        <f t="shared" si="2"/>
        <v>704</v>
      </c>
      <c r="J60" s="163">
        <v>600</v>
      </c>
      <c r="K60" s="163">
        <v>550</v>
      </c>
      <c r="L60" s="163">
        <v>480</v>
      </c>
      <c r="M60" s="163">
        <v>450</v>
      </c>
      <c r="N60" s="80"/>
      <c r="P60" s="157"/>
    </row>
    <row r="61" spans="1:16" ht="66" customHeight="1">
      <c r="A61" s="41">
        <v>55</v>
      </c>
      <c r="B61" s="41"/>
      <c r="C61" s="41" t="s">
        <v>636</v>
      </c>
      <c r="D61" s="43" t="s">
        <v>637</v>
      </c>
      <c r="E61" s="45">
        <v>13</v>
      </c>
      <c r="F61" s="163">
        <v>120</v>
      </c>
      <c r="G61" s="163">
        <f t="shared" si="0"/>
        <v>108</v>
      </c>
      <c r="H61" s="163">
        <f t="shared" si="1"/>
        <v>102</v>
      </c>
      <c r="I61" s="163">
        <f t="shared" si="2"/>
        <v>96</v>
      </c>
      <c r="J61" s="163">
        <v>65</v>
      </c>
      <c r="K61" s="163">
        <v>60</v>
      </c>
      <c r="L61" s="163">
        <v>54</v>
      </c>
      <c r="M61" s="163">
        <v>54</v>
      </c>
      <c r="N61" s="80"/>
      <c r="P61" s="157"/>
    </row>
    <row r="62" spans="1:16" ht="66" customHeight="1">
      <c r="A62" s="41">
        <v>56</v>
      </c>
      <c r="B62" s="42"/>
      <c r="C62" s="41" t="s">
        <v>638</v>
      </c>
      <c r="D62" s="43" t="s">
        <v>639</v>
      </c>
      <c r="E62" s="45">
        <v>13</v>
      </c>
      <c r="F62" s="163">
        <v>120</v>
      </c>
      <c r="G62" s="163">
        <f t="shared" si="0"/>
        <v>108</v>
      </c>
      <c r="H62" s="163">
        <f t="shared" si="1"/>
        <v>102</v>
      </c>
      <c r="I62" s="163">
        <f t="shared" si="2"/>
        <v>96</v>
      </c>
      <c r="J62" s="163">
        <v>75</v>
      </c>
      <c r="K62" s="163">
        <v>70</v>
      </c>
      <c r="L62" s="163">
        <v>65</v>
      </c>
      <c r="M62" s="163">
        <v>60</v>
      </c>
      <c r="N62" s="80"/>
      <c r="P62" s="157"/>
    </row>
    <row r="63" spans="1:16" ht="66" customHeight="1">
      <c r="A63" s="41">
        <v>57</v>
      </c>
      <c r="B63" s="42"/>
      <c r="C63" s="41" t="s">
        <v>640</v>
      </c>
      <c r="D63" s="43" t="s">
        <v>641</v>
      </c>
      <c r="E63" s="45">
        <v>5</v>
      </c>
      <c r="F63" s="163">
        <v>100</v>
      </c>
      <c r="G63" s="163">
        <f t="shared" si="0"/>
        <v>90</v>
      </c>
      <c r="H63" s="163">
        <f t="shared" si="1"/>
        <v>85</v>
      </c>
      <c r="I63" s="163">
        <f t="shared" si="2"/>
        <v>80</v>
      </c>
      <c r="J63" s="163">
        <v>65</v>
      </c>
      <c r="K63" s="163">
        <v>60</v>
      </c>
      <c r="L63" s="163">
        <v>55</v>
      </c>
      <c r="M63" s="163">
        <v>55</v>
      </c>
      <c r="N63" s="80"/>
      <c r="P63" s="157"/>
    </row>
    <row r="64" spans="1:16" ht="66" customHeight="1">
      <c r="A64" s="41">
        <v>58</v>
      </c>
      <c r="B64" s="42"/>
      <c r="C64" s="41" t="s">
        <v>642</v>
      </c>
      <c r="D64" s="43" t="s">
        <v>643</v>
      </c>
      <c r="E64" s="45">
        <v>8</v>
      </c>
      <c r="F64" s="163">
        <v>100</v>
      </c>
      <c r="G64" s="163">
        <f t="shared" ref="G64" si="8">F64*0.9</f>
        <v>90</v>
      </c>
      <c r="H64" s="163">
        <f t="shared" ref="H64" si="9">F64*0.85</f>
        <v>85</v>
      </c>
      <c r="I64" s="163">
        <f t="shared" ref="I64" si="10">F64*0.8</f>
        <v>80</v>
      </c>
      <c r="J64" s="163">
        <v>65</v>
      </c>
      <c r="K64" s="163">
        <v>60</v>
      </c>
      <c r="L64" s="163">
        <v>55</v>
      </c>
      <c r="M64" s="163">
        <v>55</v>
      </c>
      <c r="N64" s="80"/>
      <c r="P64" s="157"/>
    </row>
    <row r="65" spans="1:16" ht="66" customHeight="1">
      <c r="A65" s="41">
        <v>59</v>
      </c>
      <c r="B65" s="42"/>
      <c r="C65" s="41" t="s">
        <v>644</v>
      </c>
      <c r="D65" s="43" t="s">
        <v>645</v>
      </c>
      <c r="E65" s="45">
        <v>10</v>
      </c>
      <c r="F65" s="163">
        <v>110</v>
      </c>
      <c r="G65" s="163">
        <f t="shared" si="0"/>
        <v>99</v>
      </c>
      <c r="H65" s="163">
        <f t="shared" si="1"/>
        <v>93.5</v>
      </c>
      <c r="I65" s="163">
        <f t="shared" si="2"/>
        <v>88</v>
      </c>
      <c r="J65" s="163">
        <v>70</v>
      </c>
      <c r="K65" s="163">
        <v>65</v>
      </c>
      <c r="L65" s="163">
        <v>60</v>
      </c>
      <c r="M65" s="163">
        <v>60</v>
      </c>
      <c r="N65" s="80"/>
      <c r="P65" s="157"/>
    </row>
    <row r="66" spans="1:16" ht="66" customHeight="1">
      <c r="A66" s="41">
        <v>60</v>
      </c>
      <c r="B66" s="42"/>
      <c r="C66" s="41" t="s">
        <v>646</v>
      </c>
      <c r="D66" s="43" t="s">
        <v>647</v>
      </c>
      <c r="E66" s="45">
        <v>6</v>
      </c>
      <c r="F66" s="163">
        <v>100</v>
      </c>
      <c r="G66" s="163">
        <f t="shared" si="0"/>
        <v>90</v>
      </c>
      <c r="H66" s="163">
        <f t="shared" si="1"/>
        <v>85</v>
      </c>
      <c r="I66" s="163">
        <f t="shared" si="2"/>
        <v>80</v>
      </c>
      <c r="J66" s="163">
        <v>60</v>
      </c>
      <c r="K66" s="163">
        <v>55</v>
      </c>
      <c r="L66" s="163">
        <v>50</v>
      </c>
      <c r="M66" s="163">
        <v>50</v>
      </c>
      <c r="N66" s="80"/>
      <c r="P66" s="157"/>
    </row>
    <row r="67" spans="1:16" ht="66" customHeight="1">
      <c r="A67" s="41">
        <v>61</v>
      </c>
      <c r="B67" s="42"/>
      <c r="C67" s="41" t="s">
        <v>648</v>
      </c>
      <c r="D67" s="43" t="s">
        <v>649</v>
      </c>
      <c r="E67" s="49">
        <v>100</v>
      </c>
      <c r="F67" s="163">
        <v>280</v>
      </c>
      <c r="G67" s="163">
        <f t="shared" si="0"/>
        <v>252</v>
      </c>
      <c r="H67" s="163">
        <f t="shared" si="1"/>
        <v>238</v>
      </c>
      <c r="I67" s="163">
        <f t="shared" si="2"/>
        <v>224</v>
      </c>
      <c r="J67" s="163">
        <v>230</v>
      </c>
      <c r="K67" s="163">
        <v>200</v>
      </c>
      <c r="L67" s="163">
        <v>200</v>
      </c>
      <c r="M67" s="163">
        <v>180</v>
      </c>
      <c r="N67" s="80"/>
      <c r="P67" s="157"/>
    </row>
    <row r="68" spans="1:16" ht="66" customHeight="1">
      <c r="A68" s="41">
        <v>62</v>
      </c>
      <c r="B68" s="42"/>
      <c r="C68" s="41" t="s">
        <v>650</v>
      </c>
      <c r="D68" s="43" t="s">
        <v>651</v>
      </c>
      <c r="E68" s="49">
        <v>100</v>
      </c>
      <c r="F68" s="163">
        <v>280</v>
      </c>
      <c r="G68" s="163">
        <f t="shared" ref="G68" si="11">F68*0.9</f>
        <v>252</v>
      </c>
      <c r="H68" s="163">
        <f t="shared" ref="H68" si="12">F68*0.85</f>
        <v>238</v>
      </c>
      <c r="I68" s="163">
        <f t="shared" ref="I68" si="13">F68*0.8</f>
        <v>224</v>
      </c>
      <c r="J68" s="163">
        <v>230</v>
      </c>
      <c r="K68" s="163">
        <v>200</v>
      </c>
      <c r="L68" s="163">
        <v>200</v>
      </c>
      <c r="M68" s="163">
        <v>180</v>
      </c>
      <c r="N68" s="80"/>
      <c r="P68" s="157"/>
    </row>
    <row r="69" spans="1:16" ht="66" customHeight="1">
      <c r="A69" s="41">
        <v>63</v>
      </c>
      <c r="B69" s="44"/>
      <c r="C69" s="41" t="s">
        <v>652</v>
      </c>
      <c r="D69" s="43" t="s">
        <v>831</v>
      </c>
      <c r="E69" s="45">
        <v>55</v>
      </c>
      <c r="F69" s="163">
        <v>600</v>
      </c>
      <c r="G69" s="163">
        <f t="shared" si="0"/>
        <v>540</v>
      </c>
      <c r="H69" s="163">
        <f t="shared" si="1"/>
        <v>510</v>
      </c>
      <c r="I69" s="163">
        <f t="shared" si="2"/>
        <v>480</v>
      </c>
      <c r="J69" s="163">
        <v>450</v>
      </c>
      <c r="K69" s="163">
        <v>400</v>
      </c>
      <c r="L69" s="163">
        <v>350</v>
      </c>
      <c r="M69" s="163">
        <v>300</v>
      </c>
      <c r="N69" s="80"/>
      <c r="P69" s="157"/>
    </row>
    <row r="70" spans="1:16" ht="66" customHeight="1">
      <c r="A70" s="41">
        <v>64</v>
      </c>
      <c r="B70" s="42"/>
      <c r="C70" s="41" t="s">
        <v>653</v>
      </c>
      <c r="D70" s="43" t="s">
        <v>654</v>
      </c>
      <c r="E70" s="45">
        <v>30</v>
      </c>
      <c r="F70" s="163">
        <v>250</v>
      </c>
      <c r="G70" s="163">
        <f t="shared" si="0"/>
        <v>225</v>
      </c>
      <c r="H70" s="163">
        <f t="shared" si="1"/>
        <v>212.5</v>
      </c>
      <c r="I70" s="163">
        <f t="shared" si="2"/>
        <v>200</v>
      </c>
      <c r="J70" s="163">
        <v>200</v>
      </c>
      <c r="K70" s="163">
        <v>180</v>
      </c>
      <c r="L70" s="163">
        <v>175</v>
      </c>
      <c r="M70" s="163">
        <v>175</v>
      </c>
      <c r="N70" s="80"/>
      <c r="P70" s="157"/>
    </row>
    <row r="71" spans="1:16" ht="66" customHeight="1">
      <c r="A71" s="41">
        <v>65</v>
      </c>
      <c r="B71" s="42"/>
      <c r="C71" s="41" t="s">
        <v>655</v>
      </c>
      <c r="D71" s="43" t="s">
        <v>656</v>
      </c>
      <c r="E71" s="45">
        <v>2</v>
      </c>
      <c r="F71" s="163">
        <v>90</v>
      </c>
      <c r="G71" s="163">
        <f t="shared" si="0"/>
        <v>81</v>
      </c>
      <c r="H71" s="163">
        <f t="shared" si="1"/>
        <v>76.5</v>
      </c>
      <c r="I71" s="163">
        <f t="shared" si="2"/>
        <v>72</v>
      </c>
      <c r="J71" s="163">
        <v>60</v>
      </c>
      <c r="K71" s="163">
        <v>55</v>
      </c>
      <c r="L71" s="163">
        <v>50</v>
      </c>
      <c r="M71" s="163">
        <v>45</v>
      </c>
      <c r="N71" s="80"/>
      <c r="P71" s="157"/>
    </row>
    <row r="72" spans="1:16" ht="66" customHeight="1">
      <c r="A72" s="41">
        <v>66</v>
      </c>
      <c r="B72" s="42"/>
      <c r="C72" s="41" t="s">
        <v>657</v>
      </c>
      <c r="D72" s="43" t="s">
        <v>658</v>
      </c>
      <c r="E72" s="45">
        <v>2</v>
      </c>
      <c r="F72" s="163">
        <v>90</v>
      </c>
      <c r="G72" s="163">
        <f t="shared" ref="G72:G88" si="14">F72*0.9</f>
        <v>81</v>
      </c>
      <c r="H72" s="163">
        <f t="shared" ref="H72:H88" si="15">F72*0.85</f>
        <v>76.5</v>
      </c>
      <c r="I72" s="163">
        <f t="shared" ref="I72:I88" si="16">F72*0.8</f>
        <v>72</v>
      </c>
      <c r="J72" s="163">
        <v>60</v>
      </c>
      <c r="K72" s="163">
        <v>55</v>
      </c>
      <c r="L72" s="163">
        <v>50</v>
      </c>
      <c r="M72" s="163">
        <v>45</v>
      </c>
      <c r="N72" s="80"/>
      <c r="P72" s="157"/>
    </row>
    <row r="73" spans="1:16" ht="66" customHeight="1">
      <c r="A73" s="41">
        <v>67</v>
      </c>
      <c r="B73" s="42"/>
      <c r="C73" s="41" t="s">
        <v>659</v>
      </c>
      <c r="D73" s="43" t="s">
        <v>660</v>
      </c>
      <c r="E73" s="45">
        <v>20</v>
      </c>
      <c r="F73" s="163">
        <v>560</v>
      </c>
      <c r="G73" s="163">
        <f t="shared" si="14"/>
        <v>504</v>
      </c>
      <c r="H73" s="163">
        <f t="shared" si="15"/>
        <v>476</v>
      </c>
      <c r="I73" s="163">
        <f t="shared" si="16"/>
        <v>448</v>
      </c>
      <c r="J73" s="163">
        <f>J72*6</f>
        <v>360</v>
      </c>
      <c r="K73" s="163">
        <f t="shared" ref="K73:M73" si="17">K72*6</f>
        <v>330</v>
      </c>
      <c r="L73" s="163">
        <f t="shared" si="17"/>
        <v>300</v>
      </c>
      <c r="M73" s="163">
        <f t="shared" si="17"/>
        <v>270</v>
      </c>
      <c r="N73" s="80"/>
      <c r="P73" s="157"/>
    </row>
    <row r="74" spans="1:16" ht="66" customHeight="1">
      <c r="A74" s="41">
        <v>68</v>
      </c>
      <c r="B74" s="42"/>
      <c r="C74" s="41" t="s">
        <v>661</v>
      </c>
      <c r="D74" s="43" t="s">
        <v>662</v>
      </c>
      <c r="E74" s="45">
        <v>20</v>
      </c>
      <c r="F74" s="163">
        <v>560</v>
      </c>
      <c r="G74" s="163">
        <f t="shared" si="14"/>
        <v>504</v>
      </c>
      <c r="H74" s="163">
        <f t="shared" si="15"/>
        <v>476</v>
      </c>
      <c r="I74" s="163">
        <f t="shared" si="16"/>
        <v>448</v>
      </c>
      <c r="J74" s="163">
        <v>360</v>
      </c>
      <c r="K74" s="163">
        <v>330</v>
      </c>
      <c r="L74" s="163">
        <v>300</v>
      </c>
      <c r="M74" s="163">
        <v>270</v>
      </c>
      <c r="N74" s="80"/>
      <c r="P74" s="157"/>
    </row>
    <row r="75" spans="1:16" ht="66" customHeight="1">
      <c r="A75" s="41">
        <v>69</v>
      </c>
      <c r="B75" s="42"/>
      <c r="C75" s="41" t="s">
        <v>663</v>
      </c>
      <c r="D75" s="43" t="s">
        <v>664</v>
      </c>
      <c r="E75" s="45">
        <v>270</v>
      </c>
      <c r="F75" s="163">
        <v>1000</v>
      </c>
      <c r="G75" s="163">
        <f t="shared" si="14"/>
        <v>900</v>
      </c>
      <c r="H75" s="163">
        <f t="shared" si="15"/>
        <v>850</v>
      </c>
      <c r="I75" s="163">
        <f t="shared" si="16"/>
        <v>800</v>
      </c>
      <c r="J75" s="163">
        <v>780</v>
      </c>
      <c r="K75" s="163">
        <v>730</v>
      </c>
      <c r="L75" s="163">
        <v>680</v>
      </c>
      <c r="M75" s="163">
        <v>680</v>
      </c>
      <c r="N75" s="80"/>
      <c r="P75" s="157"/>
    </row>
    <row r="76" spans="1:16" ht="66" customHeight="1">
      <c r="A76" s="41">
        <v>70</v>
      </c>
      <c r="B76" s="42"/>
      <c r="C76" s="41" t="s">
        <v>665</v>
      </c>
      <c r="D76" s="43" t="s">
        <v>666</v>
      </c>
      <c r="E76" s="45">
        <v>30</v>
      </c>
      <c r="F76" s="163">
        <v>300</v>
      </c>
      <c r="G76" s="163">
        <f t="shared" si="14"/>
        <v>270</v>
      </c>
      <c r="H76" s="163">
        <f t="shared" si="15"/>
        <v>255</v>
      </c>
      <c r="I76" s="163">
        <f t="shared" si="16"/>
        <v>240</v>
      </c>
      <c r="J76" s="163">
        <v>240</v>
      </c>
      <c r="K76" s="163">
        <v>200</v>
      </c>
      <c r="L76" s="163">
        <v>185</v>
      </c>
      <c r="M76" s="163">
        <v>170</v>
      </c>
      <c r="N76" s="80"/>
      <c r="P76" s="157"/>
    </row>
    <row r="77" spans="1:16" ht="66" customHeight="1">
      <c r="A77" s="41">
        <v>71</v>
      </c>
      <c r="B77" s="42"/>
      <c r="C77" s="41" t="s">
        <v>667</v>
      </c>
      <c r="D77" s="43" t="s">
        <v>668</v>
      </c>
      <c r="E77" s="45">
        <v>50</v>
      </c>
      <c r="F77" s="163">
        <v>450</v>
      </c>
      <c r="G77" s="163">
        <f t="shared" si="14"/>
        <v>405</v>
      </c>
      <c r="H77" s="163">
        <f t="shared" si="15"/>
        <v>382.5</v>
      </c>
      <c r="I77" s="163">
        <f t="shared" si="16"/>
        <v>360</v>
      </c>
      <c r="J77" s="163">
        <v>300</v>
      </c>
      <c r="K77" s="163">
        <v>290</v>
      </c>
      <c r="L77" s="163">
        <v>280</v>
      </c>
      <c r="M77" s="163">
        <v>270</v>
      </c>
      <c r="N77" s="80"/>
      <c r="P77" s="157"/>
    </row>
    <row r="78" spans="1:16" ht="66" customHeight="1">
      <c r="A78" s="41">
        <v>72</v>
      </c>
      <c r="B78" s="42"/>
      <c r="C78" s="41" t="s">
        <v>669</v>
      </c>
      <c r="D78" s="43" t="s">
        <v>670</v>
      </c>
      <c r="E78" s="45">
        <v>80</v>
      </c>
      <c r="F78" s="163">
        <v>520</v>
      </c>
      <c r="G78" s="163">
        <f t="shared" si="14"/>
        <v>468</v>
      </c>
      <c r="H78" s="163">
        <f t="shared" si="15"/>
        <v>442</v>
      </c>
      <c r="I78" s="163">
        <f t="shared" si="16"/>
        <v>416</v>
      </c>
      <c r="J78" s="163">
        <v>380</v>
      </c>
      <c r="K78" s="163">
        <v>380</v>
      </c>
      <c r="L78" s="163">
        <v>350</v>
      </c>
      <c r="M78" s="163">
        <v>320</v>
      </c>
      <c r="N78" s="80"/>
      <c r="P78" s="157"/>
    </row>
    <row r="79" spans="1:16" ht="66" customHeight="1">
      <c r="A79" s="41">
        <v>73</v>
      </c>
      <c r="B79" s="44"/>
      <c r="C79" s="41" t="s">
        <v>671</v>
      </c>
      <c r="D79" s="43" t="s">
        <v>672</v>
      </c>
      <c r="E79" s="45">
        <v>100</v>
      </c>
      <c r="F79" s="163">
        <v>450</v>
      </c>
      <c r="G79" s="163">
        <f t="shared" si="14"/>
        <v>405</v>
      </c>
      <c r="H79" s="163">
        <f t="shared" si="15"/>
        <v>382.5</v>
      </c>
      <c r="I79" s="163">
        <f t="shared" si="16"/>
        <v>360</v>
      </c>
      <c r="J79" s="163">
        <v>330</v>
      </c>
      <c r="K79" s="163">
        <v>310</v>
      </c>
      <c r="L79" s="163">
        <v>290</v>
      </c>
      <c r="M79" s="163">
        <v>270</v>
      </c>
      <c r="N79" s="80"/>
      <c r="P79" s="157"/>
    </row>
    <row r="80" spans="1:16" ht="66" customHeight="1">
      <c r="A80" s="41">
        <v>74</v>
      </c>
      <c r="B80" s="44"/>
      <c r="C80" s="41" t="s">
        <v>673</v>
      </c>
      <c r="D80" s="43" t="s">
        <v>674</v>
      </c>
      <c r="E80" s="45">
        <v>100</v>
      </c>
      <c r="F80" s="163">
        <v>450</v>
      </c>
      <c r="G80" s="163">
        <f t="shared" si="14"/>
        <v>405</v>
      </c>
      <c r="H80" s="163">
        <f t="shared" si="15"/>
        <v>382.5</v>
      </c>
      <c r="I80" s="163">
        <f t="shared" si="16"/>
        <v>360</v>
      </c>
      <c r="J80" s="163">
        <v>330</v>
      </c>
      <c r="K80" s="163">
        <v>310</v>
      </c>
      <c r="L80" s="163">
        <v>290</v>
      </c>
      <c r="M80" s="163">
        <v>270</v>
      </c>
      <c r="N80" s="80"/>
      <c r="P80" s="157"/>
    </row>
    <row r="81" spans="1:16" ht="66" customHeight="1">
      <c r="A81" s="41">
        <v>75</v>
      </c>
      <c r="B81" s="42"/>
      <c r="C81" s="41" t="s">
        <v>675</v>
      </c>
      <c r="D81" s="43" t="s">
        <v>676</v>
      </c>
      <c r="E81" s="45">
        <v>100</v>
      </c>
      <c r="F81" s="163">
        <v>450</v>
      </c>
      <c r="G81" s="163">
        <f t="shared" si="14"/>
        <v>405</v>
      </c>
      <c r="H81" s="163">
        <f t="shared" si="15"/>
        <v>382.5</v>
      </c>
      <c r="I81" s="163">
        <f t="shared" si="16"/>
        <v>360</v>
      </c>
      <c r="J81" s="163">
        <v>330</v>
      </c>
      <c r="K81" s="163">
        <v>310</v>
      </c>
      <c r="L81" s="163">
        <v>290</v>
      </c>
      <c r="M81" s="163">
        <v>270</v>
      </c>
      <c r="N81" s="80"/>
      <c r="P81" s="157"/>
    </row>
    <row r="82" spans="1:16" ht="66" customHeight="1">
      <c r="A82" s="41">
        <v>76</v>
      </c>
      <c r="B82" s="42"/>
      <c r="C82" s="41" t="s">
        <v>677</v>
      </c>
      <c r="D82" s="43" t="s">
        <v>678</v>
      </c>
      <c r="E82" s="45">
        <v>100</v>
      </c>
      <c r="F82" s="163">
        <v>450</v>
      </c>
      <c r="G82" s="163">
        <f t="shared" si="14"/>
        <v>405</v>
      </c>
      <c r="H82" s="163">
        <f t="shared" si="15"/>
        <v>382.5</v>
      </c>
      <c r="I82" s="163">
        <f t="shared" si="16"/>
        <v>360</v>
      </c>
      <c r="J82" s="163">
        <v>330</v>
      </c>
      <c r="K82" s="163">
        <v>310</v>
      </c>
      <c r="L82" s="163">
        <v>290</v>
      </c>
      <c r="M82" s="163">
        <v>270</v>
      </c>
      <c r="N82" s="80"/>
      <c r="P82" s="157"/>
    </row>
    <row r="83" spans="1:16" ht="66" customHeight="1">
      <c r="A83" s="41">
        <v>77</v>
      </c>
      <c r="B83"/>
      <c r="C83" s="41" t="s">
        <v>679</v>
      </c>
      <c r="D83" s="43" t="s">
        <v>680</v>
      </c>
      <c r="E83" s="45">
        <v>100</v>
      </c>
      <c r="F83" s="163">
        <v>450</v>
      </c>
      <c r="G83" s="163">
        <f t="shared" si="14"/>
        <v>405</v>
      </c>
      <c r="H83" s="163">
        <f t="shared" si="15"/>
        <v>382.5</v>
      </c>
      <c r="I83" s="163">
        <f t="shared" si="16"/>
        <v>360</v>
      </c>
      <c r="J83" s="163">
        <v>330</v>
      </c>
      <c r="K83" s="163">
        <v>310</v>
      </c>
      <c r="L83" s="163">
        <v>290</v>
      </c>
      <c r="M83" s="163">
        <v>270</v>
      </c>
      <c r="N83" s="80"/>
      <c r="P83" s="157"/>
    </row>
    <row r="84" spans="1:16" ht="66" customHeight="1">
      <c r="A84" s="41">
        <v>78</v>
      </c>
      <c r="B84" s="44"/>
      <c r="C84" s="41" t="s">
        <v>681</v>
      </c>
      <c r="D84" s="43" t="s">
        <v>682</v>
      </c>
      <c r="E84" s="45">
        <v>100</v>
      </c>
      <c r="F84" s="163">
        <v>450</v>
      </c>
      <c r="G84" s="163">
        <f t="shared" si="14"/>
        <v>405</v>
      </c>
      <c r="H84" s="163">
        <f t="shared" si="15"/>
        <v>382.5</v>
      </c>
      <c r="I84" s="163">
        <f t="shared" si="16"/>
        <v>360</v>
      </c>
      <c r="J84" s="163">
        <v>330</v>
      </c>
      <c r="K84" s="163">
        <v>310</v>
      </c>
      <c r="L84" s="163">
        <v>290</v>
      </c>
      <c r="M84" s="163">
        <v>270</v>
      </c>
      <c r="N84" s="80"/>
      <c r="P84" s="157"/>
    </row>
    <row r="85" spans="1:16" ht="66" customHeight="1">
      <c r="A85" s="41">
        <v>79</v>
      </c>
      <c r="B85" s="42"/>
      <c r="C85" s="41" t="s">
        <v>683</v>
      </c>
      <c r="D85" s="43" t="s">
        <v>684</v>
      </c>
      <c r="E85" s="45">
        <v>150</v>
      </c>
      <c r="F85" s="163">
        <v>1700</v>
      </c>
      <c r="G85" s="163">
        <f t="shared" si="14"/>
        <v>1530</v>
      </c>
      <c r="H85" s="163">
        <f t="shared" si="15"/>
        <v>1445</v>
      </c>
      <c r="I85" s="163">
        <f t="shared" si="16"/>
        <v>1360</v>
      </c>
      <c r="J85" s="163">
        <v>1100</v>
      </c>
      <c r="K85" s="163">
        <v>1000</v>
      </c>
      <c r="L85" s="163">
        <v>920</v>
      </c>
      <c r="M85" s="163">
        <v>850</v>
      </c>
      <c r="N85" s="80"/>
      <c r="P85" s="157"/>
    </row>
    <row r="86" spans="1:16" ht="66" customHeight="1">
      <c r="A86" s="41">
        <v>80</v>
      </c>
      <c r="B86" s="42"/>
      <c r="C86" s="41" t="s">
        <v>685</v>
      </c>
      <c r="D86" s="43" t="s">
        <v>686</v>
      </c>
      <c r="E86" s="45">
        <v>5</v>
      </c>
      <c r="F86" s="163">
        <v>470</v>
      </c>
      <c r="G86" s="163">
        <f t="shared" si="14"/>
        <v>423</v>
      </c>
      <c r="H86" s="163">
        <f t="shared" si="15"/>
        <v>399.5</v>
      </c>
      <c r="I86" s="163">
        <f t="shared" si="16"/>
        <v>376</v>
      </c>
      <c r="J86" s="163">
        <v>350</v>
      </c>
      <c r="K86" s="163">
        <v>320</v>
      </c>
      <c r="L86" s="163">
        <v>280</v>
      </c>
      <c r="M86" s="163">
        <v>240</v>
      </c>
      <c r="N86" s="80"/>
      <c r="P86" s="157"/>
    </row>
    <row r="87" spans="1:16" ht="66" customHeight="1">
      <c r="A87" s="41">
        <v>81</v>
      </c>
      <c r="B87"/>
      <c r="C87" s="41" t="s">
        <v>1397</v>
      </c>
      <c r="D87" s="156" t="s">
        <v>1491</v>
      </c>
      <c r="E87" s="45">
        <v>600</v>
      </c>
      <c r="F87" s="163">
        <v>5300</v>
      </c>
      <c r="G87" s="163" t="s">
        <v>1371</v>
      </c>
      <c r="H87" s="163" t="s">
        <v>1371</v>
      </c>
      <c r="I87" s="163">
        <f>F87*0.8</f>
        <v>4240</v>
      </c>
      <c r="J87" s="163">
        <v>4000</v>
      </c>
      <c r="K87" s="163">
        <v>3600</v>
      </c>
      <c r="L87" s="163">
        <v>3400</v>
      </c>
      <c r="M87" s="163">
        <v>3200</v>
      </c>
      <c r="N87" s="80"/>
      <c r="P87" s="157"/>
    </row>
    <row r="88" spans="1:16" ht="66" customHeight="1">
      <c r="A88" s="41">
        <v>82</v>
      </c>
      <c r="B88" s="42"/>
      <c r="C88" s="41" t="s">
        <v>687</v>
      </c>
      <c r="D88" s="43" t="s">
        <v>688</v>
      </c>
      <c r="E88" s="45">
        <v>18</v>
      </c>
      <c r="F88" s="163">
        <v>200</v>
      </c>
      <c r="G88" s="163">
        <f t="shared" ref="G87:G96" si="18">F88*0.9</f>
        <v>180</v>
      </c>
      <c r="H88" s="163">
        <f t="shared" ref="H87:H96" si="19">F88*0.85</f>
        <v>170</v>
      </c>
      <c r="I88" s="163">
        <f t="shared" ref="I87:I96" si="20">F88*0.8</f>
        <v>160</v>
      </c>
      <c r="J88" s="163">
        <v>150</v>
      </c>
      <c r="K88" s="163">
        <v>140</v>
      </c>
      <c r="L88" s="163">
        <v>120</v>
      </c>
      <c r="M88" s="163">
        <v>110</v>
      </c>
      <c r="N88" s="80"/>
      <c r="P88" s="157"/>
    </row>
    <row r="89" spans="1:16" ht="66" customHeight="1">
      <c r="A89" s="41">
        <v>83</v>
      </c>
      <c r="B89" s="42"/>
      <c r="C89" s="41" t="s">
        <v>1398</v>
      </c>
      <c r="D89" s="43" t="s">
        <v>1492</v>
      </c>
      <c r="E89" s="45">
        <v>150</v>
      </c>
      <c r="F89" s="163">
        <v>6000</v>
      </c>
      <c r="G89" s="163" t="s">
        <v>1371</v>
      </c>
      <c r="H89" s="163" t="s">
        <v>1371</v>
      </c>
      <c r="I89" s="163">
        <f>F89*0.8</f>
        <v>4800</v>
      </c>
      <c r="J89" s="163">
        <v>4600</v>
      </c>
      <c r="K89" s="163">
        <v>4500</v>
      </c>
      <c r="L89" s="163">
        <v>4400</v>
      </c>
      <c r="M89" s="163">
        <v>4200</v>
      </c>
      <c r="N89" s="80"/>
      <c r="P89" s="157"/>
    </row>
    <row r="90" spans="1:16" ht="66" customHeight="1">
      <c r="A90" s="41">
        <v>84</v>
      </c>
      <c r="B90" s="42"/>
      <c r="C90" s="41" t="s">
        <v>1399</v>
      </c>
      <c r="D90" s="43" t="s">
        <v>1490</v>
      </c>
      <c r="E90" s="45">
        <v>450</v>
      </c>
      <c r="F90" s="163">
        <v>4000</v>
      </c>
      <c r="G90" s="163" t="s">
        <v>1371</v>
      </c>
      <c r="H90" s="163" t="s">
        <v>1371</v>
      </c>
      <c r="I90" s="163">
        <f>F90*0.8</f>
        <v>3200</v>
      </c>
      <c r="J90" s="163">
        <v>3000</v>
      </c>
      <c r="K90" s="163">
        <v>2700</v>
      </c>
      <c r="L90" s="163">
        <v>2400</v>
      </c>
      <c r="M90" s="163">
        <v>2160</v>
      </c>
      <c r="N90" s="80"/>
      <c r="P90" s="157"/>
    </row>
    <row r="91" spans="1:16" ht="66" customHeight="1">
      <c r="A91" s="41">
        <v>85</v>
      </c>
      <c r="B91" s="42"/>
      <c r="C91" s="41" t="s">
        <v>1400</v>
      </c>
      <c r="D91" s="43" t="s">
        <v>1487</v>
      </c>
      <c r="E91" s="45">
        <v>70</v>
      </c>
      <c r="F91" s="163">
        <v>1700</v>
      </c>
      <c r="G91" s="163">
        <f t="shared" si="18"/>
        <v>1530</v>
      </c>
      <c r="H91" s="163">
        <f t="shared" si="19"/>
        <v>1445</v>
      </c>
      <c r="I91" s="163">
        <f t="shared" si="20"/>
        <v>1360</v>
      </c>
      <c r="J91" s="163">
        <v>1360</v>
      </c>
      <c r="K91" s="163">
        <v>1320</v>
      </c>
      <c r="L91" s="163">
        <v>1290</v>
      </c>
      <c r="M91" s="163">
        <v>1260</v>
      </c>
      <c r="N91" s="80"/>
      <c r="P91" s="157"/>
    </row>
    <row r="92" spans="1:16" ht="66" customHeight="1">
      <c r="A92" s="41">
        <v>86</v>
      </c>
      <c r="B92" s="42"/>
      <c r="C92" s="41" t="s">
        <v>1401</v>
      </c>
      <c r="D92" s="43" t="s">
        <v>1488</v>
      </c>
      <c r="E92" s="45">
        <v>45</v>
      </c>
      <c r="F92" s="163">
        <v>900</v>
      </c>
      <c r="G92" s="163">
        <f t="shared" si="18"/>
        <v>810</v>
      </c>
      <c r="H92" s="163">
        <f t="shared" si="19"/>
        <v>765</v>
      </c>
      <c r="I92" s="163">
        <f t="shared" si="20"/>
        <v>720</v>
      </c>
      <c r="J92" s="163">
        <v>700</v>
      </c>
      <c r="K92" s="163">
        <v>680</v>
      </c>
      <c r="L92" s="163">
        <v>660</v>
      </c>
      <c r="M92" s="163">
        <v>640</v>
      </c>
      <c r="N92" s="80"/>
      <c r="P92" s="157"/>
    </row>
    <row r="93" spans="1:16" ht="66" customHeight="1">
      <c r="A93" s="41">
        <v>87</v>
      </c>
      <c r="B93" s="42"/>
      <c r="C93" s="41" t="s">
        <v>1402</v>
      </c>
      <c r="D93" s="43" t="s">
        <v>1489</v>
      </c>
      <c r="E93" s="45">
        <v>45</v>
      </c>
      <c r="F93" s="163">
        <v>900</v>
      </c>
      <c r="G93" s="163">
        <f t="shared" ref="G93" si="21">F93*0.9</f>
        <v>810</v>
      </c>
      <c r="H93" s="163">
        <f t="shared" ref="H93" si="22">F93*0.85</f>
        <v>765</v>
      </c>
      <c r="I93" s="163">
        <f t="shared" ref="I93" si="23">F93*0.8</f>
        <v>720</v>
      </c>
      <c r="J93" s="163">
        <v>700</v>
      </c>
      <c r="K93" s="163">
        <v>680</v>
      </c>
      <c r="L93" s="163">
        <v>660</v>
      </c>
      <c r="M93" s="163">
        <v>640</v>
      </c>
      <c r="N93" s="80"/>
      <c r="P93" s="157"/>
    </row>
    <row r="94" spans="1:16" ht="66" customHeight="1">
      <c r="A94" s="41">
        <v>88</v>
      </c>
      <c r="B94" s="42"/>
      <c r="C94" s="41" t="s">
        <v>1403</v>
      </c>
      <c r="D94" s="43" t="s">
        <v>1485</v>
      </c>
      <c r="E94" s="45">
        <v>96</v>
      </c>
      <c r="F94" s="163">
        <v>600</v>
      </c>
      <c r="G94" s="163">
        <f t="shared" si="18"/>
        <v>540</v>
      </c>
      <c r="H94" s="163">
        <f t="shared" si="19"/>
        <v>510</v>
      </c>
      <c r="I94" s="163">
        <f t="shared" si="20"/>
        <v>480</v>
      </c>
      <c r="J94" s="163">
        <v>450</v>
      </c>
      <c r="K94" s="163">
        <v>420</v>
      </c>
      <c r="L94" s="163">
        <v>390</v>
      </c>
      <c r="M94" s="163">
        <v>360</v>
      </c>
      <c r="N94" s="80"/>
      <c r="P94" s="157"/>
    </row>
    <row r="95" spans="1:16" ht="66" customHeight="1">
      <c r="A95" s="41">
        <v>89</v>
      </c>
      <c r="B95" s="42"/>
      <c r="C95" s="41" t="s">
        <v>1443</v>
      </c>
      <c r="D95" s="43" t="s">
        <v>1486</v>
      </c>
      <c r="E95" s="45">
        <v>86</v>
      </c>
      <c r="F95" s="163">
        <v>600</v>
      </c>
      <c r="G95" s="163">
        <f t="shared" ref="G95" si="24">F95*0.9</f>
        <v>540</v>
      </c>
      <c r="H95" s="163">
        <f t="shared" ref="H95" si="25">F95*0.85</f>
        <v>510</v>
      </c>
      <c r="I95" s="163">
        <f t="shared" ref="I95" si="26">F95*0.8</f>
        <v>480</v>
      </c>
      <c r="J95" s="163">
        <v>450</v>
      </c>
      <c r="K95" s="163">
        <v>420</v>
      </c>
      <c r="L95" s="163">
        <v>390</v>
      </c>
      <c r="M95" s="163">
        <v>360</v>
      </c>
      <c r="N95" s="80"/>
      <c r="P95" s="157"/>
    </row>
    <row r="96" spans="1:16" ht="66" customHeight="1">
      <c r="A96" s="41">
        <v>90</v>
      </c>
      <c r="B96" s="42"/>
      <c r="C96" s="41" t="s">
        <v>1483</v>
      </c>
      <c r="D96" s="43" t="s">
        <v>1484</v>
      </c>
      <c r="E96" s="45">
        <v>116</v>
      </c>
      <c r="F96" s="163">
        <v>1600</v>
      </c>
      <c r="G96" s="163">
        <f t="shared" si="18"/>
        <v>1440</v>
      </c>
      <c r="H96" s="163">
        <f t="shared" si="19"/>
        <v>1360</v>
      </c>
      <c r="I96" s="163">
        <f t="shared" si="20"/>
        <v>1280</v>
      </c>
      <c r="J96" s="163">
        <v>1250</v>
      </c>
      <c r="K96" s="163">
        <v>1200</v>
      </c>
      <c r="L96" s="163">
        <v>1150</v>
      </c>
      <c r="M96" s="163">
        <v>1100</v>
      </c>
      <c r="N96" s="80"/>
      <c r="P96" s="157"/>
    </row>
  </sheetData>
  <sheetProtection password="CC3B" sheet="1" objects="1" scenarios="1"/>
  <autoFilter ref="A6:Y88"/>
  <mergeCells count="4">
    <mergeCell ref="C2:D2"/>
    <mergeCell ref="C3:D3"/>
    <mergeCell ref="F5:I5"/>
    <mergeCell ref="J5:M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4"/>
  <sheetViews>
    <sheetView zoomScale="85" zoomScaleNormal="85" workbookViewId="0">
      <selection activeCell="A8" sqref="A8:A114"/>
    </sheetView>
  </sheetViews>
  <sheetFormatPr defaultRowHeight="15"/>
  <cols>
    <col min="2" max="2" width="21.42578125" customWidth="1"/>
    <col min="3" max="3" width="20.28515625" customWidth="1"/>
    <col min="4" max="4" width="59.85546875" customWidth="1"/>
    <col min="5" max="5" width="7.7109375" hidden="1" customWidth="1"/>
    <col min="6" max="6" width="3.42578125" style="119" hidden="1" customWidth="1"/>
    <col min="7" max="7" width="9.42578125" style="3" hidden="1" customWidth="1"/>
    <col min="8" max="8" width="12.7109375" hidden="1" customWidth="1"/>
    <col min="9" max="9" width="8" hidden="1" customWidth="1"/>
    <col min="10" max="10" width="12.7109375" hidden="1" customWidth="1"/>
    <col min="11" max="11" width="4.85546875" hidden="1" customWidth="1"/>
    <col min="12" max="12" width="4.28515625" style="119" hidden="1" customWidth="1"/>
    <col min="14" max="17" width="9.140625" customWidth="1"/>
  </cols>
  <sheetData>
    <row r="1" spans="1:27" s="40" customFormat="1" ht="17.25" customHeight="1">
      <c r="B1" s="73" t="s">
        <v>696</v>
      </c>
      <c r="C1" s="73">
        <f>R4+Deoproce!K4+BioAqua!K4+'Косметика др'!K4</f>
        <v>0</v>
      </c>
      <c r="D1" s="73">
        <f>S4+Deoproce!L4+BioAqua!L4+'Косметика др'!L4</f>
        <v>0</v>
      </c>
      <c r="E1" s="73"/>
      <c r="F1" s="76"/>
      <c r="G1" s="75"/>
      <c r="H1" s="73"/>
      <c r="I1" s="73"/>
      <c r="J1" s="73"/>
      <c r="K1" s="73"/>
      <c r="L1" s="76"/>
      <c r="M1" s="73">
        <f>T4+Deoproce!M4+BioAqua!M4+'Косметика др'!M4</f>
        <v>0</v>
      </c>
      <c r="N1" s="73">
        <f>U4+Deoproce!N4+BioAqua!N4+'Косметика др'!N4</f>
        <v>0</v>
      </c>
      <c r="O1" s="73"/>
      <c r="P1" s="73"/>
      <c r="Q1" s="73"/>
      <c r="R1" s="73"/>
      <c r="S1" s="46"/>
      <c r="T1" s="46"/>
      <c r="U1" s="46"/>
      <c r="V1" s="55"/>
    </row>
    <row r="2" spans="1:27" s="40" customFormat="1" ht="17.25" customHeight="1">
      <c r="B2" s="78" t="s">
        <v>697</v>
      </c>
      <c r="C2" s="132" t="str">
        <f>IF(R1=1,"5000-9999",IF(R1=2,"10000-19999",IF(R1=3,"20000-39999",IF(R1=4,"40000 и более","Выберите товар минимум на 5 тыс.руб."))))</f>
        <v>Выберите товар минимум на 5 тыс.руб.</v>
      </c>
      <c r="D2" s="133"/>
      <c r="E2" s="115"/>
      <c r="F2" s="115"/>
      <c r="G2" s="120"/>
      <c r="H2" s="115"/>
      <c r="I2" s="115"/>
      <c r="J2" s="115"/>
      <c r="K2" s="115"/>
      <c r="L2" s="115"/>
      <c r="M2" s="46"/>
      <c r="N2" s="46"/>
      <c r="O2" s="46"/>
      <c r="P2" s="46"/>
      <c r="Q2" s="46"/>
      <c r="R2" s="74"/>
      <c r="S2" s="74"/>
      <c r="T2" s="74"/>
      <c r="U2" s="74"/>
      <c r="V2" s="75"/>
    </row>
    <row r="3" spans="1:27" s="40" customFormat="1" ht="17.25" customHeight="1">
      <c r="B3" s="78" t="s">
        <v>698</v>
      </c>
      <c r="C3" s="134" t="str">
        <f>IF(R1=1,C1,IF(R1=2,D1,IF(R1=3,M1,IF(R1=4,N1,""))))</f>
        <v/>
      </c>
      <c r="D3" s="135"/>
      <c r="E3" s="116"/>
      <c r="F3" s="115"/>
      <c r="G3" s="120"/>
      <c r="H3" s="116"/>
      <c r="I3" s="116"/>
      <c r="J3" s="116"/>
      <c r="K3" s="116"/>
      <c r="L3" s="115"/>
      <c r="M3" s="46"/>
      <c r="N3" s="46"/>
      <c r="O3" s="46"/>
      <c r="P3" s="46"/>
      <c r="Q3" s="46"/>
      <c r="R3" s="74"/>
      <c r="S3" s="74"/>
      <c r="T3" s="74"/>
      <c r="U3" s="74"/>
      <c r="V3" s="75"/>
    </row>
    <row r="4" spans="1:27" s="40" customFormat="1" ht="17.25" customHeight="1">
      <c r="F4" s="117"/>
      <c r="G4" s="55"/>
      <c r="L4" s="117"/>
      <c r="M4" s="46"/>
      <c r="N4" s="46"/>
      <c r="O4" s="46"/>
      <c r="P4" s="46"/>
      <c r="Q4" s="46"/>
      <c r="R4" s="74">
        <f>SUMPRODUCT(R8:R229,$V$8:$V$229)</f>
        <v>0</v>
      </c>
      <c r="S4" s="74">
        <f>SUMPRODUCT(S8:S229,$V$8:$V$229)</f>
        <v>0</v>
      </c>
      <c r="T4" s="74">
        <f>SUMPRODUCT(T8:T229,$V$8:$V$229)</f>
        <v>0</v>
      </c>
      <c r="U4" s="74">
        <f>SUMPRODUCT(U8:U229,$V$8:$V$229)</f>
        <v>0</v>
      </c>
      <c r="V4" s="76"/>
    </row>
    <row r="5" spans="1:27" s="40" customFormat="1" ht="17.25" customHeight="1">
      <c r="A5" s="85"/>
      <c r="B5" s="86"/>
      <c r="C5" s="86"/>
      <c r="D5" s="86"/>
      <c r="E5" s="86"/>
      <c r="F5" s="118"/>
      <c r="G5" s="121"/>
      <c r="H5" s="86"/>
      <c r="I5" s="86"/>
      <c r="J5" s="86"/>
      <c r="K5" s="86"/>
      <c r="L5" s="118"/>
      <c r="M5" s="87"/>
      <c r="N5" s="136" t="s">
        <v>891</v>
      </c>
      <c r="O5" s="135"/>
      <c r="P5" s="135"/>
      <c r="Q5" s="135"/>
      <c r="R5" s="137" t="s">
        <v>892</v>
      </c>
      <c r="S5" s="138"/>
      <c r="T5" s="138"/>
      <c r="U5" s="138"/>
      <c r="V5" s="76"/>
    </row>
    <row r="6" spans="1:27" s="39" customFormat="1" ht="24.75" customHeight="1">
      <c r="A6" s="107" t="s">
        <v>479</v>
      </c>
      <c r="B6" s="107" t="s">
        <v>481</v>
      </c>
      <c r="C6" s="107" t="s">
        <v>482</v>
      </c>
      <c r="D6" s="107" t="s">
        <v>483</v>
      </c>
      <c r="E6" s="108"/>
      <c r="F6" s="108"/>
      <c r="G6" s="108"/>
      <c r="H6" s="108"/>
      <c r="I6" s="108"/>
      <c r="J6" s="108"/>
      <c r="K6" s="108"/>
      <c r="L6" s="108"/>
      <c r="M6" s="107" t="s">
        <v>689</v>
      </c>
      <c r="N6" s="107" t="s">
        <v>887</v>
      </c>
      <c r="O6" s="107" t="s">
        <v>888</v>
      </c>
      <c r="P6" s="107" t="s">
        <v>889</v>
      </c>
      <c r="Q6" s="107" t="s">
        <v>890</v>
      </c>
      <c r="R6" s="38" t="s">
        <v>484</v>
      </c>
      <c r="S6" s="38" t="s">
        <v>485</v>
      </c>
      <c r="T6" s="38" t="s">
        <v>486</v>
      </c>
      <c r="U6" s="38" t="s">
        <v>487</v>
      </c>
      <c r="V6" s="47" t="s">
        <v>690</v>
      </c>
      <c r="W6" s="40"/>
      <c r="X6" s="40"/>
      <c r="Y6" s="40"/>
      <c r="Z6" s="40"/>
      <c r="AA6" s="40"/>
    </row>
    <row r="7" spans="1:27" s="39" customFormat="1" ht="12" customHeight="1">
      <c r="A7" s="107"/>
      <c r="B7" s="107"/>
      <c r="C7" s="107"/>
      <c r="D7" s="107"/>
      <c r="E7" s="108"/>
      <c r="F7" s="108"/>
      <c r="G7" s="108"/>
      <c r="H7" s="108"/>
      <c r="I7" s="108"/>
      <c r="J7" s="108"/>
      <c r="K7" s="108"/>
      <c r="L7" s="108"/>
      <c r="M7" s="107"/>
      <c r="N7" s="88">
        <v>0</v>
      </c>
      <c r="O7" s="88">
        <v>-0.1</v>
      </c>
      <c r="P7" s="88">
        <v>-0.15</v>
      </c>
      <c r="Q7" s="88">
        <v>-0.2</v>
      </c>
      <c r="R7" s="38"/>
      <c r="S7" s="38"/>
      <c r="T7" s="38"/>
      <c r="U7" s="38"/>
      <c r="V7" s="47"/>
      <c r="W7" s="40"/>
      <c r="X7" s="40"/>
      <c r="Y7" s="40"/>
      <c r="Z7" s="40"/>
      <c r="AA7" s="40"/>
    </row>
    <row r="8" spans="1:27" s="40" customFormat="1" ht="81" customHeight="1">
      <c r="A8" s="44">
        <v>1</v>
      </c>
      <c r="B8" s="42"/>
      <c r="C8" s="44" t="s">
        <v>1108</v>
      </c>
      <c r="D8" s="43" t="s">
        <v>1168</v>
      </c>
      <c r="E8" s="43" t="s">
        <v>1085</v>
      </c>
      <c r="F8" s="68">
        <v>1</v>
      </c>
      <c r="G8" s="68" t="s">
        <v>1084</v>
      </c>
      <c r="H8" s="43" t="s">
        <v>1086</v>
      </c>
      <c r="I8" s="43">
        <v>1</v>
      </c>
      <c r="J8" s="43" t="s">
        <v>1087</v>
      </c>
      <c r="K8" s="43">
        <v>1</v>
      </c>
      <c r="L8" s="68">
        <v>1</v>
      </c>
      <c r="M8" s="87">
        <v>14</v>
      </c>
      <c r="N8" s="77">
        <v>1330</v>
      </c>
      <c r="O8" s="77">
        <f>N8*0.9</f>
        <v>1197</v>
      </c>
      <c r="P8" s="77">
        <f>N8*0.85</f>
        <v>1130.5</v>
      </c>
      <c r="Q8" s="77">
        <f>N8*0.8</f>
        <v>1064</v>
      </c>
      <c r="R8" s="77">
        <v>1060</v>
      </c>
      <c r="S8" s="77">
        <v>970</v>
      </c>
      <c r="T8" s="77">
        <v>870</v>
      </c>
      <c r="U8" s="77">
        <v>770</v>
      </c>
      <c r="V8" s="80"/>
    </row>
    <row r="9" spans="1:27" ht="81" customHeight="1">
      <c r="A9" s="44">
        <v>2</v>
      </c>
      <c r="B9" s="42"/>
      <c r="C9" s="44" t="s">
        <v>1109</v>
      </c>
      <c r="D9" s="43" t="s">
        <v>1169</v>
      </c>
      <c r="E9" s="43" t="s">
        <v>1085</v>
      </c>
      <c r="F9" s="68">
        <v>1</v>
      </c>
      <c r="G9" s="68" t="s">
        <v>1084</v>
      </c>
      <c r="H9" s="43" t="s">
        <v>1086</v>
      </c>
      <c r="I9" s="43">
        <v>1</v>
      </c>
      <c r="J9" s="43" t="s">
        <v>1088</v>
      </c>
      <c r="K9" s="43">
        <v>2</v>
      </c>
      <c r="L9" s="68">
        <v>1</v>
      </c>
      <c r="M9" s="87">
        <v>14</v>
      </c>
      <c r="N9" s="77">
        <v>1330</v>
      </c>
      <c r="O9" s="77">
        <f t="shared" ref="O9:O72" si="0">N9*0.9</f>
        <v>1197</v>
      </c>
      <c r="P9" s="77">
        <f t="shared" ref="P9:P72" si="1">N9*0.85</f>
        <v>1130.5</v>
      </c>
      <c r="Q9" s="77">
        <f t="shared" ref="Q9:Q72" si="2">N9*0.8</f>
        <v>1064</v>
      </c>
      <c r="R9" s="77">
        <v>1060</v>
      </c>
      <c r="S9" s="77">
        <v>970</v>
      </c>
      <c r="T9" s="77">
        <v>870</v>
      </c>
      <c r="U9" s="77">
        <v>770</v>
      </c>
      <c r="V9" s="80"/>
    </row>
    <row r="10" spans="1:27" ht="81" customHeight="1">
      <c r="A10" s="44">
        <v>3</v>
      </c>
      <c r="B10" s="42"/>
      <c r="C10" s="44" t="s">
        <v>1237</v>
      </c>
      <c r="D10" s="43" t="s">
        <v>1170</v>
      </c>
      <c r="E10" s="43" t="s">
        <v>1085</v>
      </c>
      <c r="F10" s="68">
        <v>1</v>
      </c>
      <c r="G10" s="68" t="s">
        <v>1084</v>
      </c>
      <c r="H10" s="43" t="s">
        <v>1089</v>
      </c>
      <c r="I10" s="43">
        <v>9</v>
      </c>
      <c r="J10" s="43" t="s">
        <v>1087</v>
      </c>
      <c r="K10" s="43">
        <v>1</v>
      </c>
      <c r="L10" s="68">
        <v>1</v>
      </c>
      <c r="M10" s="87">
        <v>14</v>
      </c>
      <c r="N10" s="77">
        <v>1330</v>
      </c>
      <c r="O10" s="77">
        <f t="shared" si="0"/>
        <v>1197</v>
      </c>
      <c r="P10" s="77">
        <f t="shared" si="1"/>
        <v>1130.5</v>
      </c>
      <c r="Q10" s="77">
        <f t="shared" si="2"/>
        <v>1064</v>
      </c>
      <c r="R10" s="77">
        <v>1060</v>
      </c>
      <c r="S10" s="77">
        <v>970</v>
      </c>
      <c r="T10" s="77">
        <v>870</v>
      </c>
      <c r="U10" s="77">
        <v>770</v>
      </c>
      <c r="V10" s="80"/>
    </row>
    <row r="11" spans="1:27" ht="81" customHeight="1">
      <c r="A11" s="44">
        <v>4</v>
      </c>
      <c r="B11" s="42"/>
      <c r="C11" s="44" t="s">
        <v>1238</v>
      </c>
      <c r="D11" s="43" t="s">
        <v>1171</v>
      </c>
      <c r="E11" s="43" t="s">
        <v>1085</v>
      </c>
      <c r="F11" s="68">
        <v>1</v>
      </c>
      <c r="G11" s="68" t="s">
        <v>1084</v>
      </c>
      <c r="H11" s="43" t="s">
        <v>1089</v>
      </c>
      <c r="I11" s="43">
        <v>9</v>
      </c>
      <c r="J11" s="43" t="s">
        <v>1088</v>
      </c>
      <c r="K11" s="43">
        <v>2</v>
      </c>
      <c r="L11" s="68">
        <v>1</v>
      </c>
      <c r="M11" s="87">
        <v>14</v>
      </c>
      <c r="N11" s="77">
        <v>1330</v>
      </c>
      <c r="O11" s="77">
        <f t="shared" si="0"/>
        <v>1197</v>
      </c>
      <c r="P11" s="77">
        <f t="shared" si="1"/>
        <v>1130.5</v>
      </c>
      <c r="Q11" s="77">
        <f t="shared" si="2"/>
        <v>1064</v>
      </c>
      <c r="R11" s="77">
        <v>1060</v>
      </c>
      <c r="S11" s="77">
        <v>970</v>
      </c>
      <c r="T11" s="77">
        <v>870</v>
      </c>
      <c r="U11" s="77">
        <v>770</v>
      </c>
      <c r="V11" s="80"/>
    </row>
    <row r="12" spans="1:27" ht="81" customHeight="1">
      <c r="A12" s="44">
        <v>5</v>
      </c>
      <c r="B12" s="42"/>
      <c r="C12" s="44" t="s">
        <v>1110</v>
      </c>
      <c r="D12" s="43" t="s">
        <v>1172</v>
      </c>
      <c r="E12" s="43" t="s">
        <v>1085</v>
      </c>
      <c r="F12" s="68">
        <v>1</v>
      </c>
      <c r="G12" s="68" t="s">
        <v>1084</v>
      </c>
      <c r="H12" s="43" t="s">
        <v>1090</v>
      </c>
      <c r="I12" s="43">
        <v>3</v>
      </c>
      <c r="J12" s="43" t="s">
        <v>1087</v>
      </c>
      <c r="K12" s="43">
        <v>1</v>
      </c>
      <c r="L12" s="68">
        <v>1</v>
      </c>
      <c r="M12" s="87">
        <v>14</v>
      </c>
      <c r="N12" s="77">
        <v>1330</v>
      </c>
      <c r="O12" s="77">
        <f t="shared" si="0"/>
        <v>1197</v>
      </c>
      <c r="P12" s="77">
        <f t="shared" si="1"/>
        <v>1130.5</v>
      </c>
      <c r="Q12" s="77">
        <f t="shared" si="2"/>
        <v>1064</v>
      </c>
      <c r="R12" s="77">
        <v>1060</v>
      </c>
      <c r="S12" s="77">
        <v>970</v>
      </c>
      <c r="T12" s="77">
        <v>870</v>
      </c>
      <c r="U12" s="77">
        <v>770</v>
      </c>
      <c r="V12" s="80"/>
    </row>
    <row r="13" spans="1:27" ht="81" customHeight="1">
      <c r="A13" s="44">
        <v>6</v>
      </c>
      <c r="B13" s="42"/>
      <c r="C13" s="44" t="s">
        <v>1111</v>
      </c>
      <c r="D13" s="43" t="s">
        <v>1173</v>
      </c>
      <c r="E13" s="43" t="s">
        <v>1085</v>
      </c>
      <c r="F13" s="68">
        <v>1</v>
      </c>
      <c r="G13" s="68" t="s">
        <v>1084</v>
      </c>
      <c r="H13" s="43" t="s">
        <v>1090</v>
      </c>
      <c r="I13" s="43">
        <v>3</v>
      </c>
      <c r="J13" s="43" t="s">
        <v>1088</v>
      </c>
      <c r="K13" s="43">
        <v>2</v>
      </c>
      <c r="L13" s="68">
        <v>1</v>
      </c>
      <c r="M13" s="87">
        <v>14</v>
      </c>
      <c r="N13" s="77">
        <v>1330</v>
      </c>
      <c r="O13" s="77">
        <f t="shared" si="0"/>
        <v>1197</v>
      </c>
      <c r="P13" s="77">
        <f t="shared" si="1"/>
        <v>1130.5</v>
      </c>
      <c r="Q13" s="77">
        <f t="shared" si="2"/>
        <v>1064</v>
      </c>
      <c r="R13" s="77">
        <v>1060</v>
      </c>
      <c r="S13" s="77">
        <v>970</v>
      </c>
      <c r="T13" s="77">
        <v>870</v>
      </c>
      <c r="U13" s="77">
        <v>770</v>
      </c>
      <c r="V13" s="80"/>
    </row>
    <row r="14" spans="1:27" ht="81" customHeight="1">
      <c r="A14" s="44">
        <v>7</v>
      </c>
      <c r="B14" s="42"/>
      <c r="C14" s="44" t="s">
        <v>1112</v>
      </c>
      <c r="D14" s="43" t="s">
        <v>1174</v>
      </c>
      <c r="E14" s="43" t="s">
        <v>1085</v>
      </c>
      <c r="F14" s="68">
        <v>1</v>
      </c>
      <c r="G14" s="68" t="s">
        <v>1084</v>
      </c>
      <c r="H14" s="43" t="s">
        <v>1091</v>
      </c>
      <c r="I14" s="43">
        <v>4</v>
      </c>
      <c r="J14" s="43" t="s">
        <v>1087</v>
      </c>
      <c r="K14" s="43">
        <v>1</v>
      </c>
      <c r="L14" s="68">
        <v>1</v>
      </c>
      <c r="M14" s="87">
        <v>14</v>
      </c>
      <c r="N14" s="77">
        <v>1330</v>
      </c>
      <c r="O14" s="77">
        <f t="shared" si="0"/>
        <v>1197</v>
      </c>
      <c r="P14" s="77">
        <f t="shared" si="1"/>
        <v>1130.5</v>
      </c>
      <c r="Q14" s="77">
        <f t="shared" si="2"/>
        <v>1064</v>
      </c>
      <c r="R14" s="77">
        <v>1060</v>
      </c>
      <c r="S14" s="77">
        <v>970</v>
      </c>
      <c r="T14" s="77">
        <v>870</v>
      </c>
      <c r="U14" s="77">
        <v>770</v>
      </c>
      <c r="V14" s="80"/>
    </row>
    <row r="15" spans="1:27" ht="81" customHeight="1">
      <c r="A15" s="44">
        <v>8</v>
      </c>
      <c r="B15" s="42"/>
      <c r="C15" s="44" t="s">
        <v>1113</v>
      </c>
      <c r="D15" s="43" t="s">
        <v>1175</v>
      </c>
      <c r="E15" s="43" t="s">
        <v>1085</v>
      </c>
      <c r="F15" s="68">
        <v>1</v>
      </c>
      <c r="G15" s="68" t="s">
        <v>1084</v>
      </c>
      <c r="H15" s="43" t="s">
        <v>1091</v>
      </c>
      <c r="I15" s="43">
        <v>4</v>
      </c>
      <c r="J15" s="43" t="s">
        <v>1088</v>
      </c>
      <c r="K15" s="43">
        <v>2</v>
      </c>
      <c r="L15" s="68">
        <v>1</v>
      </c>
      <c r="M15" s="87">
        <v>14</v>
      </c>
      <c r="N15" s="77">
        <v>1330</v>
      </c>
      <c r="O15" s="77">
        <f t="shared" si="0"/>
        <v>1197</v>
      </c>
      <c r="P15" s="77">
        <f t="shared" si="1"/>
        <v>1130.5</v>
      </c>
      <c r="Q15" s="77">
        <f t="shared" si="2"/>
        <v>1064</v>
      </c>
      <c r="R15" s="77">
        <v>1060</v>
      </c>
      <c r="S15" s="77">
        <v>970</v>
      </c>
      <c r="T15" s="77">
        <v>870</v>
      </c>
      <c r="U15" s="77">
        <v>770</v>
      </c>
      <c r="V15" s="80"/>
    </row>
    <row r="16" spans="1:27" ht="81" customHeight="1">
      <c r="A16" s="44">
        <v>9</v>
      </c>
      <c r="B16" s="48"/>
      <c r="C16" s="44" t="s">
        <v>1114</v>
      </c>
      <c r="D16" s="43" t="s">
        <v>1176</v>
      </c>
      <c r="E16" s="43" t="s">
        <v>1085</v>
      </c>
      <c r="F16" s="68">
        <v>1</v>
      </c>
      <c r="G16" s="68" t="s">
        <v>1084</v>
      </c>
      <c r="H16" s="43" t="s">
        <v>1092</v>
      </c>
      <c r="I16" s="43">
        <v>5</v>
      </c>
      <c r="J16" s="43" t="s">
        <v>1087</v>
      </c>
      <c r="K16" s="43">
        <v>1</v>
      </c>
      <c r="L16" s="68">
        <v>1</v>
      </c>
      <c r="M16" s="87">
        <v>14</v>
      </c>
      <c r="N16" s="77">
        <v>1330</v>
      </c>
      <c r="O16" s="77">
        <f t="shared" si="0"/>
        <v>1197</v>
      </c>
      <c r="P16" s="77">
        <f t="shared" si="1"/>
        <v>1130.5</v>
      </c>
      <c r="Q16" s="77">
        <f t="shared" si="2"/>
        <v>1064</v>
      </c>
      <c r="R16" s="77">
        <v>1060</v>
      </c>
      <c r="S16" s="77">
        <v>970</v>
      </c>
      <c r="T16" s="77">
        <v>870</v>
      </c>
      <c r="U16" s="77">
        <v>770</v>
      </c>
      <c r="V16" s="80"/>
    </row>
    <row r="17" spans="1:22" ht="81" customHeight="1">
      <c r="A17" s="44">
        <v>10</v>
      </c>
      <c r="B17" s="48"/>
      <c r="C17" s="44" t="s">
        <v>1115</v>
      </c>
      <c r="D17" s="43" t="s">
        <v>1177</v>
      </c>
      <c r="E17" s="43" t="s">
        <v>1085</v>
      </c>
      <c r="F17" s="68">
        <v>1</v>
      </c>
      <c r="G17" s="68" t="s">
        <v>1084</v>
      </c>
      <c r="H17" s="43" t="s">
        <v>1092</v>
      </c>
      <c r="I17" s="43">
        <v>5</v>
      </c>
      <c r="J17" s="43" t="s">
        <v>1088</v>
      </c>
      <c r="K17" s="43">
        <v>2</v>
      </c>
      <c r="L17" s="68">
        <v>1</v>
      </c>
      <c r="M17" s="87">
        <v>14</v>
      </c>
      <c r="N17" s="77">
        <v>1330</v>
      </c>
      <c r="O17" s="77">
        <f t="shared" si="0"/>
        <v>1197</v>
      </c>
      <c r="P17" s="77">
        <f t="shared" si="1"/>
        <v>1130.5</v>
      </c>
      <c r="Q17" s="77">
        <f t="shared" si="2"/>
        <v>1064</v>
      </c>
      <c r="R17" s="77">
        <v>1060</v>
      </c>
      <c r="S17" s="77">
        <v>970</v>
      </c>
      <c r="T17" s="77">
        <v>870</v>
      </c>
      <c r="U17" s="77">
        <v>770</v>
      </c>
      <c r="V17" s="80"/>
    </row>
    <row r="18" spans="1:22" ht="81" customHeight="1">
      <c r="A18" s="44">
        <v>11</v>
      </c>
      <c r="B18" s="42"/>
      <c r="C18" s="44" t="s">
        <v>1116</v>
      </c>
      <c r="D18" s="43" t="s">
        <v>1178</v>
      </c>
      <c r="E18" s="43" t="s">
        <v>1085</v>
      </c>
      <c r="F18" s="68">
        <v>1</v>
      </c>
      <c r="G18" s="68" t="s">
        <v>1084</v>
      </c>
      <c r="H18" s="43" t="s">
        <v>1093</v>
      </c>
      <c r="I18" s="43">
        <v>6</v>
      </c>
      <c r="J18" s="43" t="s">
        <v>1087</v>
      </c>
      <c r="K18" s="43">
        <v>1</v>
      </c>
      <c r="L18" s="68">
        <v>1</v>
      </c>
      <c r="M18" s="87">
        <v>14</v>
      </c>
      <c r="N18" s="77">
        <v>1330</v>
      </c>
      <c r="O18" s="77">
        <f t="shared" si="0"/>
        <v>1197</v>
      </c>
      <c r="P18" s="77">
        <f t="shared" si="1"/>
        <v>1130.5</v>
      </c>
      <c r="Q18" s="77">
        <f t="shared" si="2"/>
        <v>1064</v>
      </c>
      <c r="R18" s="77">
        <v>1060</v>
      </c>
      <c r="S18" s="77">
        <v>970</v>
      </c>
      <c r="T18" s="77">
        <v>870</v>
      </c>
      <c r="U18" s="77">
        <v>770</v>
      </c>
      <c r="V18" s="80"/>
    </row>
    <row r="19" spans="1:22" ht="81" customHeight="1">
      <c r="A19" s="44">
        <v>12</v>
      </c>
      <c r="B19" s="42"/>
      <c r="C19" s="44" t="s">
        <v>1117</v>
      </c>
      <c r="D19" s="43" t="s">
        <v>1179</v>
      </c>
      <c r="E19" s="43" t="s">
        <v>1085</v>
      </c>
      <c r="F19" s="68">
        <v>1</v>
      </c>
      <c r="G19" s="68" t="s">
        <v>1084</v>
      </c>
      <c r="H19" s="43" t="s">
        <v>1093</v>
      </c>
      <c r="I19" s="43">
        <v>6</v>
      </c>
      <c r="J19" s="43" t="s">
        <v>1088</v>
      </c>
      <c r="K19" s="43">
        <v>2</v>
      </c>
      <c r="L19" s="68">
        <v>1</v>
      </c>
      <c r="M19" s="87">
        <v>14</v>
      </c>
      <c r="N19" s="77">
        <v>1330</v>
      </c>
      <c r="O19" s="77">
        <f t="shared" si="0"/>
        <v>1197</v>
      </c>
      <c r="P19" s="77">
        <f t="shared" si="1"/>
        <v>1130.5</v>
      </c>
      <c r="Q19" s="77">
        <f t="shared" si="2"/>
        <v>1064</v>
      </c>
      <c r="R19" s="77">
        <v>1060</v>
      </c>
      <c r="S19" s="77">
        <v>970</v>
      </c>
      <c r="T19" s="77">
        <v>870</v>
      </c>
      <c r="U19" s="77">
        <v>770</v>
      </c>
      <c r="V19" s="80"/>
    </row>
    <row r="20" spans="1:22" ht="81" customHeight="1">
      <c r="A20" s="44">
        <v>13</v>
      </c>
      <c r="B20" s="48"/>
      <c r="C20" s="44" t="s">
        <v>1118</v>
      </c>
      <c r="D20" s="43" t="s">
        <v>1180</v>
      </c>
      <c r="E20" s="43" t="s">
        <v>1085</v>
      </c>
      <c r="F20" s="68">
        <v>1</v>
      </c>
      <c r="G20" s="68" t="s">
        <v>1084</v>
      </c>
      <c r="H20" s="43" t="s">
        <v>1094</v>
      </c>
      <c r="I20" s="43">
        <v>7</v>
      </c>
      <c r="J20" s="43" t="s">
        <v>1087</v>
      </c>
      <c r="K20" s="43">
        <v>1</v>
      </c>
      <c r="L20" s="68">
        <v>4</v>
      </c>
      <c r="M20" s="87">
        <v>14</v>
      </c>
      <c r="N20" s="77">
        <v>1330</v>
      </c>
      <c r="O20" s="77">
        <f t="shared" si="0"/>
        <v>1197</v>
      </c>
      <c r="P20" s="77">
        <f t="shared" si="1"/>
        <v>1130.5</v>
      </c>
      <c r="Q20" s="77">
        <f t="shared" si="2"/>
        <v>1064</v>
      </c>
      <c r="R20" s="77">
        <v>1060</v>
      </c>
      <c r="S20" s="77">
        <v>970</v>
      </c>
      <c r="T20" s="77">
        <v>870</v>
      </c>
      <c r="U20" s="77">
        <v>770</v>
      </c>
      <c r="V20" s="80"/>
    </row>
    <row r="21" spans="1:22" ht="81" customHeight="1">
      <c r="A21" s="44">
        <v>14</v>
      </c>
      <c r="B21" s="48"/>
      <c r="C21" s="44" t="s">
        <v>1119</v>
      </c>
      <c r="D21" s="43" t="s">
        <v>1181</v>
      </c>
      <c r="E21" s="43" t="s">
        <v>1085</v>
      </c>
      <c r="F21" s="68">
        <v>1</v>
      </c>
      <c r="G21" s="68" t="s">
        <v>1084</v>
      </c>
      <c r="H21" s="43" t="s">
        <v>1094</v>
      </c>
      <c r="I21" s="43">
        <v>7</v>
      </c>
      <c r="J21" s="43" t="s">
        <v>1088</v>
      </c>
      <c r="K21" s="43">
        <v>2</v>
      </c>
      <c r="L21" s="68">
        <v>4</v>
      </c>
      <c r="M21" s="87">
        <v>14</v>
      </c>
      <c r="N21" s="77">
        <v>1330</v>
      </c>
      <c r="O21" s="77">
        <f t="shared" si="0"/>
        <v>1197</v>
      </c>
      <c r="P21" s="77">
        <f t="shared" si="1"/>
        <v>1130.5</v>
      </c>
      <c r="Q21" s="77">
        <f t="shared" si="2"/>
        <v>1064</v>
      </c>
      <c r="R21" s="77">
        <v>1060</v>
      </c>
      <c r="S21" s="77">
        <v>970</v>
      </c>
      <c r="T21" s="77">
        <v>870</v>
      </c>
      <c r="U21" s="77">
        <v>770</v>
      </c>
      <c r="V21" s="80"/>
    </row>
    <row r="22" spans="1:22" ht="81" customHeight="1">
      <c r="A22" s="44">
        <v>15</v>
      </c>
      <c r="B22" s="48"/>
      <c r="C22" s="44" t="s">
        <v>1120</v>
      </c>
      <c r="D22" s="43" t="s">
        <v>1182</v>
      </c>
      <c r="E22" s="43" t="s">
        <v>1085</v>
      </c>
      <c r="F22" s="68">
        <v>1</v>
      </c>
      <c r="G22" s="68" t="s">
        <v>1084</v>
      </c>
      <c r="H22" s="43" t="s">
        <v>1094</v>
      </c>
      <c r="I22" s="43">
        <v>7</v>
      </c>
      <c r="J22" s="43" t="s">
        <v>1095</v>
      </c>
      <c r="K22" s="43">
        <v>3</v>
      </c>
      <c r="L22" s="68">
        <v>2</v>
      </c>
      <c r="M22" s="87">
        <v>14</v>
      </c>
      <c r="N22" s="77">
        <v>1330</v>
      </c>
      <c r="O22" s="77">
        <f t="shared" si="0"/>
        <v>1197</v>
      </c>
      <c r="P22" s="77">
        <f t="shared" si="1"/>
        <v>1130.5</v>
      </c>
      <c r="Q22" s="77">
        <f t="shared" si="2"/>
        <v>1064</v>
      </c>
      <c r="R22" s="77">
        <v>1060</v>
      </c>
      <c r="S22" s="77">
        <v>970</v>
      </c>
      <c r="T22" s="77">
        <v>870</v>
      </c>
      <c r="U22" s="77">
        <v>770</v>
      </c>
      <c r="V22" s="80"/>
    </row>
    <row r="23" spans="1:22" ht="81" customHeight="1">
      <c r="A23" s="44">
        <v>16</v>
      </c>
      <c r="B23" s="42"/>
      <c r="C23" s="44" t="s">
        <v>1121</v>
      </c>
      <c r="D23" s="43" t="s">
        <v>1183</v>
      </c>
      <c r="E23" s="43" t="s">
        <v>1085</v>
      </c>
      <c r="F23" s="68">
        <v>1</v>
      </c>
      <c r="G23" s="68" t="s">
        <v>1084</v>
      </c>
      <c r="H23" s="43" t="s">
        <v>1096</v>
      </c>
      <c r="I23" s="43">
        <v>8</v>
      </c>
      <c r="J23" s="43" t="s">
        <v>1087</v>
      </c>
      <c r="K23" s="43">
        <v>1</v>
      </c>
      <c r="L23" s="68">
        <v>1</v>
      </c>
      <c r="M23" s="87">
        <v>14</v>
      </c>
      <c r="N23" s="77">
        <v>1330</v>
      </c>
      <c r="O23" s="77">
        <f t="shared" si="0"/>
        <v>1197</v>
      </c>
      <c r="P23" s="77">
        <f t="shared" si="1"/>
        <v>1130.5</v>
      </c>
      <c r="Q23" s="77">
        <f t="shared" si="2"/>
        <v>1064</v>
      </c>
      <c r="R23" s="77">
        <v>1060</v>
      </c>
      <c r="S23" s="77">
        <v>970</v>
      </c>
      <c r="T23" s="77">
        <v>870</v>
      </c>
      <c r="U23" s="77">
        <v>770</v>
      </c>
      <c r="V23" s="80"/>
    </row>
    <row r="24" spans="1:22" ht="81" customHeight="1">
      <c r="A24" s="44">
        <v>17</v>
      </c>
      <c r="B24" s="42"/>
      <c r="C24" s="44" t="s">
        <v>1122</v>
      </c>
      <c r="D24" s="43" t="s">
        <v>1184</v>
      </c>
      <c r="E24" s="43" t="s">
        <v>1085</v>
      </c>
      <c r="F24" s="68">
        <v>1</v>
      </c>
      <c r="G24" s="68" t="s">
        <v>1084</v>
      </c>
      <c r="H24" s="43" t="s">
        <v>1096</v>
      </c>
      <c r="I24" s="43">
        <v>8</v>
      </c>
      <c r="J24" s="43" t="s">
        <v>1088</v>
      </c>
      <c r="K24" s="43">
        <v>2</v>
      </c>
      <c r="L24" s="68">
        <v>1</v>
      </c>
      <c r="M24" s="87">
        <v>14</v>
      </c>
      <c r="N24" s="77">
        <v>1330</v>
      </c>
      <c r="O24" s="77">
        <f t="shared" si="0"/>
        <v>1197</v>
      </c>
      <c r="P24" s="77">
        <f t="shared" si="1"/>
        <v>1130.5</v>
      </c>
      <c r="Q24" s="77">
        <f t="shared" si="2"/>
        <v>1064</v>
      </c>
      <c r="R24" s="77">
        <v>1060</v>
      </c>
      <c r="S24" s="77">
        <v>970</v>
      </c>
      <c r="T24" s="77">
        <v>870</v>
      </c>
      <c r="U24" s="77">
        <v>770</v>
      </c>
      <c r="V24" s="80"/>
    </row>
    <row r="25" spans="1:22" ht="81" customHeight="1">
      <c r="A25" s="44">
        <v>18</v>
      </c>
      <c r="B25" s="48"/>
      <c r="C25" s="44" t="s">
        <v>1123</v>
      </c>
      <c r="D25" s="43" t="s">
        <v>1185</v>
      </c>
      <c r="E25" s="43" t="s">
        <v>1085</v>
      </c>
      <c r="F25" s="68">
        <v>1</v>
      </c>
      <c r="G25" s="68" t="s">
        <v>1097</v>
      </c>
      <c r="H25" s="43" t="s">
        <v>1086</v>
      </c>
      <c r="I25" s="43">
        <v>1</v>
      </c>
      <c r="J25" s="43" t="s">
        <v>1087</v>
      </c>
      <c r="K25" s="43">
        <v>1</v>
      </c>
      <c r="L25" s="68">
        <v>3</v>
      </c>
      <c r="M25" s="87">
        <v>14</v>
      </c>
      <c r="N25" s="77">
        <v>1330</v>
      </c>
      <c r="O25" s="77">
        <f t="shared" si="0"/>
        <v>1197</v>
      </c>
      <c r="P25" s="77">
        <f t="shared" si="1"/>
        <v>1130.5</v>
      </c>
      <c r="Q25" s="77">
        <f t="shared" si="2"/>
        <v>1064</v>
      </c>
      <c r="R25" s="77">
        <v>1060</v>
      </c>
      <c r="S25" s="77">
        <v>970</v>
      </c>
      <c r="T25" s="77">
        <v>870</v>
      </c>
      <c r="U25" s="77">
        <v>770</v>
      </c>
      <c r="V25" s="80"/>
    </row>
    <row r="26" spans="1:22" ht="81" customHeight="1">
      <c r="A26" s="44">
        <v>19</v>
      </c>
      <c r="B26" s="48"/>
      <c r="C26" s="44" t="s">
        <v>1124</v>
      </c>
      <c r="D26" s="43" t="s">
        <v>1186</v>
      </c>
      <c r="E26" s="43" t="s">
        <v>1085</v>
      </c>
      <c r="F26" s="68">
        <v>1</v>
      </c>
      <c r="G26" s="68" t="s">
        <v>1097</v>
      </c>
      <c r="H26" s="43" t="s">
        <v>1086</v>
      </c>
      <c r="I26" s="43">
        <v>1</v>
      </c>
      <c r="J26" s="43" t="s">
        <v>1088</v>
      </c>
      <c r="K26" s="43">
        <v>2</v>
      </c>
      <c r="L26" s="68">
        <v>3</v>
      </c>
      <c r="M26" s="87">
        <v>14</v>
      </c>
      <c r="N26" s="77">
        <v>1330</v>
      </c>
      <c r="O26" s="77">
        <f t="shared" si="0"/>
        <v>1197</v>
      </c>
      <c r="P26" s="77">
        <f t="shared" si="1"/>
        <v>1130.5</v>
      </c>
      <c r="Q26" s="77">
        <f t="shared" si="2"/>
        <v>1064</v>
      </c>
      <c r="R26" s="77">
        <v>1060</v>
      </c>
      <c r="S26" s="77">
        <v>970</v>
      </c>
      <c r="T26" s="77">
        <v>870</v>
      </c>
      <c r="U26" s="77">
        <v>770</v>
      </c>
      <c r="V26" s="80"/>
    </row>
    <row r="27" spans="1:22" ht="81" customHeight="1">
      <c r="A27" s="44">
        <v>20</v>
      </c>
      <c r="B27" s="48"/>
      <c r="C27" s="44" t="s">
        <v>1239</v>
      </c>
      <c r="D27" s="43" t="s">
        <v>1187</v>
      </c>
      <c r="E27" s="43" t="s">
        <v>1085</v>
      </c>
      <c r="F27" s="68">
        <v>1</v>
      </c>
      <c r="G27" s="68" t="s">
        <v>1097</v>
      </c>
      <c r="H27" s="43" t="s">
        <v>1089</v>
      </c>
      <c r="I27" s="43">
        <v>9</v>
      </c>
      <c r="J27" s="43" t="s">
        <v>1087</v>
      </c>
      <c r="K27" s="43">
        <v>1</v>
      </c>
      <c r="L27" s="68">
        <v>2</v>
      </c>
      <c r="M27" s="87">
        <v>14</v>
      </c>
      <c r="N27" s="77">
        <v>1330</v>
      </c>
      <c r="O27" s="77">
        <f t="shared" si="0"/>
        <v>1197</v>
      </c>
      <c r="P27" s="77">
        <f t="shared" si="1"/>
        <v>1130.5</v>
      </c>
      <c r="Q27" s="77">
        <f t="shared" si="2"/>
        <v>1064</v>
      </c>
      <c r="R27" s="77">
        <v>1060</v>
      </c>
      <c r="S27" s="77">
        <v>970</v>
      </c>
      <c r="T27" s="77">
        <v>870</v>
      </c>
      <c r="U27" s="77">
        <v>770</v>
      </c>
      <c r="V27" s="80"/>
    </row>
    <row r="28" spans="1:22" ht="81" customHeight="1">
      <c r="A28" s="44">
        <v>21</v>
      </c>
      <c r="B28" s="48"/>
      <c r="C28" s="44" t="s">
        <v>1240</v>
      </c>
      <c r="D28" s="43" t="s">
        <v>1188</v>
      </c>
      <c r="E28" s="43" t="s">
        <v>1085</v>
      </c>
      <c r="F28" s="68">
        <v>1</v>
      </c>
      <c r="G28" s="68" t="s">
        <v>1097</v>
      </c>
      <c r="H28" s="43" t="s">
        <v>1089</v>
      </c>
      <c r="I28" s="43">
        <v>9</v>
      </c>
      <c r="J28" s="43" t="s">
        <v>1088</v>
      </c>
      <c r="K28" s="43">
        <v>2</v>
      </c>
      <c r="L28" s="68">
        <v>1</v>
      </c>
      <c r="M28" s="87">
        <v>14</v>
      </c>
      <c r="N28" s="77">
        <v>1330</v>
      </c>
      <c r="O28" s="77">
        <f t="shared" si="0"/>
        <v>1197</v>
      </c>
      <c r="P28" s="77">
        <f t="shared" si="1"/>
        <v>1130.5</v>
      </c>
      <c r="Q28" s="77">
        <f t="shared" si="2"/>
        <v>1064</v>
      </c>
      <c r="R28" s="77">
        <v>1060</v>
      </c>
      <c r="S28" s="77">
        <v>970</v>
      </c>
      <c r="T28" s="77">
        <v>870</v>
      </c>
      <c r="U28" s="77">
        <v>770</v>
      </c>
      <c r="V28" s="80"/>
    </row>
    <row r="29" spans="1:22" ht="81" customHeight="1">
      <c r="A29" s="44">
        <v>22</v>
      </c>
      <c r="B29" s="48"/>
      <c r="C29" s="44" t="s">
        <v>1125</v>
      </c>
      <c r="D29" s="43" t="s">
        <v>1189</v>
      </c>
      <c r="E29" s="43" t="s">
        <v>1085</v>
      </c>
      <c r="F29" s="68">
        <v>1</v>
      </c>
      <c r="G29" s="68" t="s">
        <v>1097</v>
      </c>
      <c r="H29" s="43" t="s">
        <v>1090</v>
      </c>
      <c r="I29" s="43">
        <v>3</v>
      </c>
      <c r="J29" s="43" t="s">
        <v>1087</v>
      </c>
      <c r="K29" s="43">
        <v>1</v>
      </c>
      <c r="L29" s="68">
        <v>2</v>
      </c>
      <c r="M29" s="87">
        <v>14</v>
      </c>
      <c r="N29" s="77">
        <v>1330</v>
      </c>
      <c r="O29" s="77">
        <f t="shared" si="0"/>
        <v>1197</v>
      </c>
      <c r="P29" s="77">
        <f t="shared" si="1"/>
        <v>1130.5</v>
      </c>
      <c r="Q29" s="77">
        <f t="shared" si="2"/>
        <v>1064</v>
      </c>
      <c r="R29" s="77">
        <v>1060</v>
      </c>
      <c r="S29" s="77">
        <v>970</v>
      </c>
      <c r="T29" s="77">
        <v>870</v>
      </c>
      <c r="U29" s="77">
        <v>770</v>
      </c>
      <c r="V29" s="80"/>
    </row>
    <row r="30" spans="1:22" ht="81" customHeight="1">
      <c r="A30" s="44">
        <v>23</v>
      </c>
      <c r="B30" s="48"/>
      <c r="C30" s="44" t="s">
        <v>1126</v>
      </c>
      <c r="D30" s="43" t="s">
        <v>1190</v>
      </c>
      <c r="E30" s="43" t="s">
        <v>1085</v>
      </c>
      <c r="F30" s="68">
        <v>1</v>
      </c>
      <c r="G30" s="68" t="s">
        <v>1097</v>
      </c>
      <c r="H30" s="43" t="s">
        <v>1090</v>
      </c>
      <c r="I30" s="43">
        <v>3</v>
      </c>
      <c r="J30" s="43" t="s">
        <v>1088</v>
      </c>
      <c r="K30" s="43">
        <v>2</v>
      </c>
      <c r="L30" s="68">
        <v>2</v>
      </c>
      <c r="M30" s="87">
        <v>14</v>
      </c>
      <c r="N30" s="77">
        <v>1330</v>
      </c>
      <c r="O30" s="77">
        <f t="shared" si="0"/>
        <v>1197</v>
      </c>
      <c r="P30" s="77">
        <f t="shared" si="1"/>
        <v>1130.5</v>
      </c>
      <c r="Q30" s="77">
        <f t="shared" si="2"/>
        <v>1064</v>
      </c>
      <c r="R30" s="77">
        <v>1060</v>
      </c>
      <c r="S30" s="77">
        <v>970</v>
      </c>
      <c r="T30" s="77">
        <v>870</v>
      </c>
      <c r="U30" s="77">
        <v>770</v>
      </c>
      <c r="V30" s="80"/>
    </row>
    <row r="31" spans="1:22" ht="81" customHeight="1">
      <c r="A31" s="44">
        <v>24</v>
      </c>
      <c r="B31" s="48"/>
      <c r="C31" s="44" t="s">
        <v>1127</v>
      </c>
      <c r="D31" s="43" t="s">
        <v>1191</v>
      </c>
      <c r="E31" s="43" t="s">
        <v>1085</v>
      </c>
      <c r="F31" s="68">
        <v>1</v>
      </c>
      <c r="G31" s="68" t="s">
        <v>1097</v>
      </c>
      <c r="H31" s="43" t="s">
        <v>1091</v>
      </c>
      <c r="I31" s="43">
        <v>4</v>
      </c>
      <c r="J31" s="43" t="s">
        <v>1087</v>
      </c>
      <c r="K31" s="43">
        <v>1</v>
      </c>
      <c r="L31" s="68">
        <v>2</v>
      </c>
      <c r="M31" s="87">
        <v>14</v>
      </c>
      <c r="N31" s="77">
        <v>1330</v>
      </c>
      <c r="O31" s="77">
        <f t="shared" si="0"/>
        <v>1197</v>
      </c>
      <c r="P31" s="77">
        <f t="shared" si="1"/>
        <v>1130.5</v>
      </c>
      <c r="Q31" s="77">
        <f t="shared" si="2"/>
        <v>1064</v>
      </c>
      <c r="R31" s="77">
        <v>1060</v>
      </c>
      <c r="S31" s="77">
        <v>970</v>
      </c>
      <c r="T31" s="77">
        <v>870</v>
      </c>
      <c r="U31" s="77">
        <v>770</v>
      </c>
      <c r="V31" s="80"/>
    </row>
    <row r="32" spans="1:22" ht="81" customHeight="1">
      <c r="A32" s="44">
        <v>25</v>
      </c>
      <c r="B32" s="48"/>
      <c r="C32" s="44" t="s">
        <v>1128</v>
      </c>
      <c r="D32" s="43" t="s">
        <v>1192</v>
      </c>
      <c r="E32" s="43" t="s">
        <v>1085</v>
      </c>
      <c r="F32" s="68">
        <v>1</v>
      </c>
      <c r="G32" s="68" t="s">
        <v>1097</v>
      </c>
      <c r="H32" s="43" t="s">
        <v>1091</v>
      </c>
      <c r="I32" s="43">
        <v>4</v>
      </c>
      <c r="J32" s="43" t="s">
        <v>1088</v>
      </c>
      <c r="K32" s="43">
        <v>2</v>
      </c>
      <c r="L32" s="68">
        <v>2</v>
      </c>
      <c r="M32" s="87">
        <v>14</v>
      </c>
      <c r="N32" s="77">
        <v>1330</v>
      </c>
      <c r="O32" s="77">
        <f t="shared" si="0"/>
        <v>1197</v>
      </c>
      <c r="P32" s="77">
        <f t="shared" si="1"/>
        <v>1130.5</v>
      </c>
      <c r="Q32" s="77">
        <f t="shared" si="2"/>
        <v>1064</v>
      </c>
      <c r="R32" s="77">
        <v>1060</v>
      </c>
      <c r="S32" s="77">
        <v>970</v>
      </c>
      <c r="T32" s="77">
        <v>870</v>
      </c>
      <c r="U32" s="77">
        <v>770</v>
      </c>
      <c r="V32" s="80"/>
    </row>
    <row r="33" spans="1:22" ht="81" customHeight="1">
      <c r="A33" s="44">
        <v>26</v>
      </c>
      <c r="B33" s="42"/>
      <c r="C33" s="44" t="s">
        <v>1129</v>
      </c>
      <c r="D33" s="43" t="s">
        <v>1193</v>
      </c>
      <c r="E33" s="43" t="s">
        <v>1085</v>
      </c>
      <c r="F33" s="68">
        <v>1</v>
      </c>
      <c r="G33" s="68" t="s">
        <v>1097</v>
      </c>
      <c r="H33" s="43" t="s">
        <v>1092</v>
      </c>
      <c r="I33" s="43">
        <v>5</v>
      </c>
      <c r="J33" s="43" t="s">
        <v>1087</v>
      </c>
      <c r="K33" s="43">
        <v>1</v>
      </c>
      <c r="L33" s="68">
        <v>2</v>
      </c>
      <c r="M33" s="87">
        <v>14</v>
      </c>
      <c r="N33" s="77">
        <v>1330</v>
      </c>
      <c r="O33" s="77">
        <f t="shared" si="0"/>
        <v>1197</v>
      </c>
      <c r="P33" s="77">
        <f t="shared" si="1"/>
        <v>1130.5</v>
      </c>
      <c r="Q33" s="77">
        <f t="shared" si="2"/>
        <v>1064</v>
      </c>
      <c r="R33" s="77">
        <v>1060</v>
      </c>
      <c r="S33" s="77">
        <v>970</v>
      </c>
      <c r="T33" s="77">
        <v>870</v>
      </c>
      <c r="U33" s="77">
        <v>770</v>
      </c>
      <c r="V33" s="80"/>
    </row>
    <row r="34" spans="1:22" ht="81" customHeight="1">
      <c r="A34" s="44">
        <v>27</v>
      </c>
      <c r="B34" s="42"/>
      <c r="C34" s="44" t="s">
        <v>1130</v>
      </c>
      <c r="D34" s="43" t="s">
        <v>1194</v>
      </c>
      <c r="E34" s="43" t="s">
        <v>1085</v>
      </c>
      <c r="F34" s="68">
        <v>1</v>
      </c>
      <c r="G34" s="68" t="s">
        <v>1097</v>
      </c>
      <c r="H34" s="43" t="s">
        <v>1092</v>
      </c>
      <c r="I34" s="43">
        <v>5</v>
      </c>
      <c r="J34" s="43" t="s">
        <v>1088</v>
      </c>
      <c r="K34" s="43">
        <v>2</v>
      </c>
      <c r="L34" s="68">
        <v>1</v>
      </c>
      <c r="M34" s="87">
        <v>14</v>
      </c>
      <c r="N34" s="77">
        <v>1330</v>
      </c>
      <c r="O34" s="77">
        <f t="shared" si="0"/>
        <v>1197</v>
      </c>
      <c r="P34" s="77">
        <f t="shared" si="1"/>
        <v>1130.5</v>
      </c>
      <c r="Q34" s="77">
        <f t="shared" si="2"/>
        <v>1064</v>
      </c>
      <c r="R34" s="77">
        <v>1060</v>
      </c>
      <c r="S34" s="77">
        <v>970</v>
      </c>
      <c r="T34" s="77">
        <v>870</v>
      </c>
      <c r="U34" s="77">
        <v>770</v>
      </c>
      <c r="V34" s="80"/>
    </row>
    <row r="35" spans="1:22" ht="81" customHeight="1">
      <c r="A35" s="44">
        <v>28</v>
      </c>
      <c r="B35" s="48"/>
      <c r="C35" s="44" t="s">
        <v>1131</v>
      </c>
      <c r="D35" s="43" t="s">
        <v>1195</v>
      </c>
      <c r="E35" s="43" t="s">
        <v>1085</v>
      </c>
      <c r="F35" s="68">
        <v>1</v>
      </c>
      <c r="G35" s="68" t="s">
        <v>1097</v>
      </c>
      <c r="H35" s="43" t="s">
        <v>1093</v>
      </c>
      <c r="I35" s="43">
        <v>6</v>
      </c>
      <c r="J35" s="43" t="s">
        <v>1087</v>
      </c>
      <c r="K35" s="43">
        <v>1</v>
      </c>
      <c r="L35" s="68">
        <v>2</v>
      </c>
      <c r="M35" s="87">
        <v>14</v>
      </c>
      <c r="N35" s="77">
        <v>1330</v>
      </c>
      <c r="O35" s="77">
        <f t="shared" si="0"/>
        <v>1197</v>
      </c>
      <c r="P35" s="77">
        <f t="shared" si="1"/>
        <v>1130.5</v>
      </c>
      <c r="Q35" s="77">
        <f t="shared" si="2"/>
        <v>1064</v>
      </c>
      <c r="R35" s="77">
        <v>1060</v>
      </c>
      <c r="S35" s="77">
        <v>970</v>
      </c>
      <c r="T35" s="77">
        <v>870</v>
      </c>
      <c r="U35" s="77">
        <v>770</v>
      </c>
      <c r="V35" s="80"/>
    </row>
    <row r="36" spans="1:22" ht="81" customHeight="1">
      <c r="A36" s="44">
        <v>29</v>
      </c>
      <c r="B36" s="48"/>
      <c r="C36" s="44" t="s">
        <v>1132</v>
      </c>
      <c r="D36" s="43" t="s">
        <v>1196</v>
      </c>
      <c r="E36" s="43" t="s">
        <v>1085</v>
      </c>
      <c r="F36" s="68">
        <v>1</v>
      </c>
      <c r="G36" s="68" t="s">
        <v>1097</v>
      </c>
      <c r="H36" s="43" t="s">
        <v>1093</v>
      </c>
      <c r="I36" s="43">
        <v>6</v>
      </c>
      <c r="J36" s="43" t="s">
        <v>1088</v>
      </c>
      <c r="K36" s="43">
        <v>2</v>
      </c>
      <c r="L36" s="68">
        <v>1</v>
      </c>
      <c r="M36" s="87">
        <v>14</v>
      </c>
      <c r="N36" s="77">
        <v>1330</v>
      </c>
      <c r="O36" s="77">
        <f t="shared" si="0"/>
        <v>1197</v>
      </c>
      <c r="P36" s="77">
        <f t="shared" si="1"/>
        <v>1130.5</v>
      </c>
      <c r="Q36" s="77">
        <f t="shared" si="2"/>
        <v>1064</v>
      </c>
      <c r="R36" s="77">
        <v>1060</v>
      </c>
      <c r="S36" s="77">
        <v>970</v>
      </c>
      <c r="T36" s="77">
        <v>870</v>
      </c>
      <c r="U36" s="77">
        <v>770</v>
      </c>
      <c r="V36" s="80"/>
    </row>
    <row r="37" spans="1:22" ht="81" customHeight="1">
      <c r="A37" s="44">
        <v>30</v>
      </c>
      <c r="B37" s="42"/>
      <c r="C37" s="44" t="s">
        <v>1133</v>
      </c>
      <c r="D37" s="43" t="s">
        <v>1197</v>
      </c>
      <c r="E37" s="43" t="s">
        <v>1085</v>
      </c>
      <c r="F37" s="68">
        <v>1</v>
      </c>
      <c r="G37" s="68" t="s">
        <v>1097</v>
      </c>
      <c r="H37" s="43" t="s">
        <v>1094</v>
      </c>
      <c r="I37" s="43">
        <v>7</v>
      </c>
      <c r="J37" s="43" t="s">
        <v>1087</v>
      </c>
      <c r="K37" s="43">
        <v>1</v>
      </c>
      <c r="L37" s="68">
        <v>6</v>
      </c>
      <c r="M37" s="87">
        <v>14</v>
      </c>
      <c r="N37" s="77">
        <v>1330</v>
      </c>
      <c r="O37" s="77">
        <f t="shared" si="0"/>
        <v>1197</v>
      </c>
      <c r="P37" s="77">
        <f t="shared" si="1"/>
        <v>1130.5</v>
      </c>
      <c r="Q37" s="77">
        <f t="shared" si="2"/>
        <v>1064</v>
      </c>
      <c r="R37" s="77">
        <v>1060</v>
      </c>
      <c r="S37" s="77">
        <v>970</v>
      </c>
      <c r="T37" s="77">
        <v>870</v>
      </c>
      <c r="U37" s="77">
        <v>770</v>
      </c>
      <c r="V37" s="80"/>
    </row>
    <row r="38" spans="1:22" ht="81" customHeight="1">
      <c r="A38" s="44">
        <v>31</v>
      </c>
      <c r="B38" s="42"/>
      <c r="C38" s="44" t="s">
        <v>1134</v>
      </c>
      <c r="D38" s="43" t="s">
        <v>1198</v>
      </c>
      <c r="E38" s="43" t="s">
        <v>1085</v>
      </c>
      <c r="F38" s="68">
        <v>1</v>
      </c>
      <c r="G38" s="68" t="s">
        <v>1097</v>
      </c>
      <c r="H38" s="43" t="s">
        <v>1094</v>
      </c>
      <c r="I38" s="43">
        <v>7</v>
      </c>
      <c r="J38" s="43" t="s">
        <v>1088</v>
      </c>
      <c r="K38" s="43">
        <v>2</v>
      </c>
      <c r="L38" s="68">
        <v>6</v>
      </c>
      <c r="M38" s="87">
        <v>14</v>
      </c>
      <c r="N38" s="77">
        <v>1330</v>
      </c>
      <c r="O38" s="77">
        <f t="shared" si="0"/>
        <v>1197</v>
      </c>
      <c r="P38" s="77">
        <f t="shared" si="1"/>
        <v>1130.5</v>
      </c>
      <c r="Q38" s="77">
        <f t="shared" si="2"/>
        <v>1064</v>
      </c>
      <c r="R38" s="77">
        <v>1060</v>
      </c>
      <c r="S38" s="77">
        <v>970</v>
      </c>
      <c r="T38" s="77">
        <v>870</v>
      </c>
      <c r="U38" s="77">
        <v>770</v>
      </c>
      <c r="V38" s="80"/>
    </row>
    <row r="39" spans="1:22" ht="81" customHeight="1">
      <c r="A39" s="44">
        <v>32</v>
      </c>
      <c r="B39" s="42"/>
      <c r="C39" s="44" t="s">
        <v>1135</v>
      </c>
      <c r="D39" s="43" t="s">
        <v>1199</v>
      </c>
      <c r="E39" s="43" t="s">
        <v>1085</v>
      </c>
      <c r="F39" s="68">
        <v>1</v>
      </c>
      <c r="G39" s="68" t="s">
        <v>1097</v>
      </c>
      <c r="H39" s="43" t="s">
        <v>1094</v>
      </c>
      <c r="I39" s="43">
        <v>7</v>
      </c>
      <c r="J39" s="43" t="s">
        <v>1095</v>
      </c>
      <c r="K39" s="43">
        <v>3</v>
      </c>
      <c r="L39" s="68">
        <v>3</v>
      </c>
      <c r="M39" s="87">
        <v>14</v>
      </c>
      <c r="N39" s="77">
        <v>1330</v>
      </c>
      <c r="O39" s="77">
        <f t="shared" si="0"/>
        <v>1197</v>
      </c>
      <c r="P39" s="77">
        <f t="shared" si="1"/>
        <v>1130.5</v>
      </c>
      <c r="Q39" s="77">
        <f t="shared" si="2"/>
        <v>1064</v>
      </c>
      <c r="R39" s="77">
        <v>1060</v>
      </c>
      <c r="S39" s="77">
        <v>970</v>
      </c>
      <c r="T39" s="77">
        <v>870</v>
      </c>
      <c r="U39" s="77">
        <v>770</v>
      </c>
      <c r="V39" s="80"/>
    </row>
    <row r="40" spans="1:22" ht="81" customHeight="1">
      <c r="A40" s="44">
        <v>33</v>
      </c>
      <c r="B40" s="48"/>
      <c r="C40" s="44" t="s">
        <v>1136</v>
      </c>
      <c r="D40" s="43" t="s">
        <v>1200</v>
      </c>
      <c r="E40" s="43" t="s">
        <v>1085</v>
      </c>
      <c r="F40" s="68">
        <v>1</v>
      </c>
      <c r="G40" s="68" t="s">
        <v>1097</v>
      </c>
      <c r="H40" s="43" t="s">
        <v>1096</v>
      </c>
      <c r="I40" s="43">
        <v>8</v>
      </c>
      <c r="J40" s="43" t="s">
        <v>1087</v>
      </c>
      <c r="K40" s="43">
        <v>1</v>
      </c>
      <c r="L40" s="68">
        <v>2</v>
      </c>
      <c r="M40" s="87">
        <v>14</v>
      </c>
      <c r="N40" s="77">
        <v>1330</v>
      </c>
      <c r="O40" s="77">
        <f t="shared" si="0"/>
        <v>1197</v>
      </c>
      <c r="P40" s="77">
        <f t="shared" si="1"/>
        <v>1130.5</v>
      </c>
      <c r="Q40" s="77">
        <f t="shared" si="2"/>
        <v>1064</v>
      </c>
      <c r="R40" s="77">
        <v>1060</v>
      </c>
      <c r="S40" s="77">
        <v>970</v>
      </c>
      <c r="T40" s="77">
        <v>870</v>
      </c>
      <c r="U40" s="77">
        <v>770</v>
      </c>
      <c r="V40" s="80"/>
    </row>
    <row r="41" spans="1:22" ht="81" customHeight="1">
      <c r="A41" s="44">
        <v>34</v>
      </c>
      <c r="C41" s="44" t="s">
        <v>1442</v>
      </c>
      <c r="D41" s="43" t="s">
        <v>1444</v>
      </c>
      <c r="E41" s="43"/>
      <c r="F41" s="68"/>
      <c r="G41" s="68"/>
      <c r="H41" s="43"/>
      <c r="I41" s="43"/>
      <c r="J41" s="43"/>
      <c r="K41" s="43"/>
      <c r="L41" s="68"/>
      <c r="M41" s="87">
        <v>14</v>
      </c>
      <c r="N41" s="77">
        <v>1330</v>
      </c>
      <c r="O41" s="77">
        <f t="shared" si="0"/>
        <v>1197</v>
      </c>
      <c r="P41" s="77">
        <f t="shared" si="1"/>
        <v>1130.5</v>
      </c>
      <c r="Q41" s="77">
        <f t="shared" si="2"/>
        <v>1064</v>
      </c>
      <c r="R41" s="77">
        <v>1060</v>
      </c>
      <c r="S41" s="77">
        <v>970</v>
      </c>
      <c r="T41" s="77">
        <v>870</v>
      </c>
      <c r="U41" s="77">
        <v>770</v>
      </c>
      <c r="V41" s="80"/>
    </row>
    <row r="42" spans="1:22" ht="81" customHeight="1">
      <c r="A42" s="44">
        <v>35</v>
      </c>
      <c r="B42" s="48"/>
      <c r="C42" s="44" t="s">
        <v>1137</v>
      </c>
      <c r="D42" s="43" t="s">
        <v>1201</v>
      </c>
      <c r="E42" s="43" t="s">
        <v>1085</v>
      </c>
      <c r="F42" s="68">
        <v>1</v>
      </c>
      <c r="G42" s="68" t="s">
        <v>1098</v>
      </c>
      <c r="H42" s="43" t="s">
        <v>1086</v>
      </c>
      <c r="I42" s="43">
        <v>1</v>
      </c>
      <c r="J42" s="43" t="s">
        <v>1087</v>
      </c>
      <c r="K42" s="43">
        <v>1</v>
      </c>
      <c r="L42" s="68">
        <v>2</v>
      </c>
      <c r="M42" s="87">
        <v>14</v>
      </c>
      <c r="N42" s="77">
        <v>1330</v>
      </c>
      <c r="O42" s="77">
        <f t="shared" si="0"/>
        <v>1197</v>
      </c>
      <c r="P42" s="77">
        <f t="shared" si="1"/>
        <v>1130.5</v>
      </c>
      <c r="Q42" s="77">
        <f t="shared" si="2"/>
        <v>1064</v>
      </c>
      <c r="R42" s="77">
        <v>1060</v>
      </c>
      <c r="S42" s="77">
        <v>970</v>
      </c>
      <c r="T42" s="77">
        <v>870</v>
      </c>
      <c r="U42" s="77">
        <v>770</v>
      </c>
      <c r="V42" s="80"/>
    </row>
    <row r="43" spans="1:22" ht="81" customHeight="1">
      <c r="A43" s="44">
        <v>36</v>
      </c>
      <c r="B43" s="48"/>
      <c r="C43" s="44" t="s">
        <v>1138</v>
      </c>
      <c r="D43" s="43" t="s">
        <v>1202</v>
      </c>
      <c r="E43" s="43" t="s">
        <v>1085</v>
      </c>
      <c r="F43" s="68">
        <v>1</v>
      </c>
      <c r="G43" s="68" t="s">
        <v>1098</v>
      </c>
      <c r="H43" s="43" t="s">
        <v>1090</v>
      </c>
      <c r="I43" s="43">
        <v>3</v>
      </c>
      <c r="J43" s="43" t="s">
        <v>1088</v>
      </c>
      <c r="K43" s="43">
        <v>2</v>
      </c>
      <c r="L43" s="68">
        <v>2</v>
      </c>
      <c r="M43" s="87">
        <v>14</v>
      </c>
      <c r="N43" s="77">
        <v>1330</v>
      </c>
      <c r="O43" s="77">
        <f t="shared" si="0"/>
        <v>1197</v>
      </c>
      <c r="P43" s="77">
        <f t="shared" si="1"/>
        <v>1130.5</v>
      </c>
      <c r="Q43" s="77">
        <f t="shared" si="2"/>
        <v>1064</v>
      </c>
      <c r="R43" s="77">
        <v>1060</v>
      </c>
      <c r="S43" s="77">
        <v>970</v>
      </c>
      <c r="T43" s="77">
        <v>870</v>
      </c>
      <c r="U43" s="77">
        <v>770</v>
      </c>
      <c r="V43" s="80"/>
    </row>
    <row r="44" spans="1:22" ht="81" customHeight="1">
      <c r="A44" s="44">
        <v>37</v>
      </c>
      <c r="B44" s="48"/>
      <c r="C44" s="44" t="s">
        <v>1139</v>
      </c>
      <c r="D44" s="43" t="s">
        <v>1203</v>
      </c>
      <c r="E44" s="43" t="s">
        <v>1085</v>
      </c>
      <c r="F44" s="68">
        <v>1</v>
      </c>
      <c r="G44" s="68" t="s">
        <v>1098</v>
      </c>
      <c r="H44" s="43" t="s">
        <v>1091</v>
      </c>
      <c r="I44" s="43">
        <v>4</v>
      </c>
      <c r="J44" s="43" t="s">
        <v>1087</v>
      </c>
      <c r="K44" s="43">
        <v>1</v>
      </c>
      <c r="L44" s="68">
        <v>2</v>
      </c>
      <c r="M44" s="87">
        <v>14</v>
      </c>
      <c r="N44" s="77">
        <v>1330</v>
      </c>
      <c r="O44" s="77">
        <f t="shared" si="0"/>
        <v>1197</v>
      </c>
      <c r="P44" s="77">
        <f t="shared" si="1"/>
        <v>1130.5</v>
      </c>
      <c r="Q44" s="77">
        <f t="shared" si="2"/>
        <v>1064</v>
      </c>
      <c r="R44" s="77">
        <v>1060</v>
      </c>
      <c r="S44" s="77">
        <v>970</v>
      </c>
      <c r="T44" s="77">
        <v>870</v>
      </c>
      <c r="U44" s="77">
        <v>770</v>
      </c>
      <c r="V44" s="80"/>
    </row>
    <row r="45" spans="1:22" ht="81" customHeight="1">
      <c r="A45" s="44">
        <v>38</v>
      </c>
      <c r="B45" s="48"/>
      <c r="C45" s="44" t="s">
        <v>1140</v>
      </c>
      <c r="D45" s="43" t="s">
        <v>1204</v>
      </c>
      <c r="E45" s="43" t="s">
        <v>1085</v>
      </c>
      <c r="F45" s="68">
        <v>1</v>
      </c>
      <c r="G45" s="68" t="s">
        <v>1098</v>
      </c>
      <c r="H45" s="43" t="s">
        <v>1092</v>
      </c>
      <c r="I45" s="43">
        <v>5</v>
      </c>
      <c r="J45" s="43" t="s">
        <v>1088</v>
      </c>
      <c r="K45" s="43">
        <v>2</v>
      </c>
      <c r="L45" s="68">
        <v>2</v>
      </c>
      <c r="M45" s="87">
        <v>14</v>
      </c>
      <c r="N45" s="77">
        <v>1330</v>
      </c>
      <c r="O45" s="77">
        <f t="shared" si="0"/>
        <v>1197</v>
      </c>
      <c r="P45" s="77">
        <f t="shared" si="1"/>
        <v>1130.5</v>
      </c>
      <c r="Q45" s="77">
        <f t="shared" si="2"/>
        <v>1064</v>
      </c>
      <c r="R45" s="77">
        <v>1060</v>
      </c>
      <c r="S45" s="77">
        <v>970</v>
      </c>
      <c r="T45" s="77">
        <v>870</v>
      </c>
      <c r="U45" s="77">
        <v>770</v>
      </c>
      <c r="V45" s="80"/>
    </row>
    <row r="46" spans="1:22" ht="81" customHeight="1">
      <c r="A46" s="44">
        <v>39</v>
      </c>
      <c r="B46" s="48"/>
      <c r="C46" s="44" t="s">
        <v>1141</v>
      </c>
      <c r="D46" s="43" t="s">
        <v>1205</v>
      </c>
      <c r="E46" s="43" t="s">
        <v>1085</v>
      </c>
      <c r="F46" s="68">
        <v>1</v>
      </c>
      <c r="G46" s="68" t="s">
        <v>1098</v>
      </c>
      <c r="H46" s="43" t="s">
        <v>1094</v>
      </c>
      <c r="I46" s="43">
        <v>7</v>
      </c>
      <c r="J46" s="43" t="s">
        <v>1087</v>
      </c>
      <c r="K46" s="43">
        <v>1</v>
      </c>
      <c r="L46" s="68">
        <v>4</v>
      </c>
      <c r="M46" s="87">
        <v>14</v>
      </c>
      <c r="N46" s="77">
        <v>1330</v>
      </c>
      <c r="O46" s="77">
        <f t="shared" si="0"/>
        <v>1197</v>
      </c>
      <c r="P46" s="77">
        <f t="shared" si="1"/>
        <v>1130.5</v>
      </c>
      <c r="Q46" s="77">
        <f t="shared" si="2"/>
        <v>1064</v>
      </c>
      <c r="R46" s="77">
        <v>1060</v>
      </c>
      <c r="S46" s="77">
        <v>970</v>
      </c>
      <c r="T46" s="77">
        <v>870</v>
      </c>
      <c r="U46" s="77">
        <v>770</v>
      </c>
      <c r="V46" s="80"/>
    </row>
    <row r="47" spans="1:22" ht="81" customHeight="1">
      <c r="A47" s="44">
        <v>40</v>
      </c>
      <c r="C47" s="44" t="s">
        <v>1441</v>
      </c>
      <c r="D47" s="43" t="s">
        <v>1445</v>
      </c>
      <c r="E47" s="43"/>
      <c r="F47" s="68"/>
      <c r="G47" s="68"/>
      <c r="H47" s="43"/>
      <c r="I47" s="43"/>
      <c r="J47" s="43"/>
      <c r="K47" s="43"/>
      <c r="L47" s="68"/>
      <c r="M47" s="87">
        <v>14</v>
      </c>
      <c r="N47" s="77">
        <v>1330</v>
      </c>
      <c r="O47" s="77">
        <f t="shared" si="0"/>
        <v>1197</v>
      </c>
      <c r="P47" s="77">
        <f t="shared" si="1"/>
        <v>1130.5</v>
      </c>
      <c r="Q47" s="77">
        <f t="shared" si="2"/>
        <v>1064</v>
      </c>
      <c r="R47" s="77">
        <v>1060</v>
      </c>
      <c r="S47" s="77">
        <v>970</v>
      </c>
      <c r="T47" s="77">
        <v>870</v>
      </c>
      <c r="U47" s="77">
        <v>770</v>
      </c>
      <c r="V47" s="80"/>
    </row>
    <row r="48" spans="1:22" ht="81" customHeight="1">
      <c r="A48" s="44">
        <v>41</v>
      </c>
      <c r="C48" s="44" t="s">
        <v>1440</v>
      </c>
      <c r="D48" s="43" t="s">
        <v>1446</v>
      </c>
      <c r="E48" s="43"/>
      <c r="F48" s="68"/>
      <c r="G48" s="68"/>
      <c r="H48" s="43"/>
      <c r="I48" s="43"/>
      <c r="J48" s="43"/>
      <c r="K48" s="43"/>
      <c r="L48" s="68"/>
      <c r="M48" s="87">
        <v>14</v>
      </c>
      <c r="N48" s="77">
        <v>1330</v>
      </c>
      <c r="O48" s="77">
        <f t="shared" si="0"/>
        <v>1197</v>
      </c>
      <c r="P48" s="77">
        <f t="shared" si="1"/>
        <v>1130.5</v>
      </c>
      <c r="Q48" s="77">
        <f t="shared" si="2"/>
        <v>1064</v>
      </c>
      <c r="R48" s="77">
        <v>1060</v>
      </c>
      <c r="S48" s="77">
        <v>970</v>
      </c>
      <c r="T48" s="77">
        <v>870</v>
      </c>
      <c r="U48" s="77">
        <v>770</v>
      </c>
      <c r="V48" s="80"/>
    </row>
    <row r="49" spans="1:22" ht="81" customHeight="1">
      <c r="A49" s="44">
        <v>42</v>
      </c>
      <c r="B49" s="48"/>
      <c r="C49" s="44" t="s">
        <v>1142</v>
      </c>
      <c r="D49" s="43" t="s">
        <v>1206</v>
      </c>
      <c r="E49" s="43" t="s">
        <v>1085</v>
      </c>
      <c r="F49" s="68">
        <v>1</v>
      </c>
      <c r="G49" s="68" t="s">
        <v>1098</v>
      </c>
      <c r="H49" s="43" t="s">
        <v>1096</v>
      </c>
      <c r="I49" s="43">
        <v>8</v>
      </c>
      <c r="J49" s="43" t="s">
        <v>1088</v>
      </c>
      <c r="K49" s="43">
        <v>2</v>
      </c>
      <c r="L49" s="68">
        <v>2</v>
      </c>
      <c r="M49" s="87">
        <v>14</v>
      </c>
      <c r="N49" s="77">
        <v>1330</v>
      </c>
      <c r="O49" s="77">
        <f t="shared" si="0"/>
        <v>1197</v>
      </c>
      <c r="P49" s="77">
        <f t="shared" si="1"/>
        <v>1130.5</v>
      </c>
      <c r="Q49" s="77">
        <f t="shared" si="2"/>
        <v>1064</v>
      </c>
      <c r="R49" s="77">
        <v>1060</v>
      </c>
      <c r="S49" s="77">
        <v>970</v>
      </c>
      <c r="T49" s="77">
        <v>870</v>
      </c>
      <c r="U49" s="77">
        <v>770</v>
      </c>
      <c r="V49" s="80"/>
    </row>
    <row r="50" spans="1:22" ht="81" customHeight="1">
      <c r="A50" s="44">
        <v>43</v>
      </c>
      <c r="B50" s="48"/>
      <c r="C50" s="44" t="s">
        <v>1143</v>
      </c>
      <c r="D50" s="43" t="s">
        <v>1207</v>
      </c>
      <c r="E50" s="43" t="s">
        <v>1085</v>
      </c>
      <c r="F50" s="68">
        <v>1</v>
      </c>
      <c r="G50" s="68" t="s">
        <v>1099</v>
      </c>
      <c r="H50" s="43" t="s">
        <v>1094</v>
      </c>
      <c r="I50" s="43">
        <v>7</v>
      </c>
      <c r="J50" s="43" t="s">
        <v>1087</v>
      </c>
      <c r="K50" s="43">
        <v>1</v>
      </c>
      <c r="L50" s="68">
        <v>3</v>
      </c>
      <c r="M50" s="87">
        <v>14</v>
      </c>
      <c r="N50" s="77">
        <v>1330</v>
      </c>
      <c r="O50" s="77">
        <f t="shared" si="0"/>
        <v>1197</v>
      </c>
      <c r="P50" s="77">
        <f t="shared" si="1"/>
        <v>1130.5</v>
      </c>
      <c r="Q50" s="77">
        <f t="shared" si="2"/>
        <v>1064</v>
      </c>
      <c r="R50" s="77">
        <v>1060</v>
      </c>
      <c r="S50" s="77">
        <v>970</v>
      </c>
      <c r="T50" s="77">
        <v>870</v>
      </c>
      <c r="U50" s="77">
        <v>770</v>
      </c>
      <c r="V50" s="80"/>
    </row>
    <row r="51" spans="1:22" ht="81" customHeight="1">
      <c r="A51" s="44">
        <v>44</v>
      </c>
      <c r="B51" s="48"/>
      <c r="C51" s="44" t="s">
        <v>1144</v>
      </c>
      <c r="D51" s="43" t="s">
        <v>1208</v>
      </c>
      <c r="E51" s="43" t="s">
        <v>1085</v>
      </c>
      <c r="F51" s="68">
        <v>1</v>
      </c>
      <c r="G51" s="68" t="s">
        <v>1099</v>
      </c>
      <c r="H51" s="43" t="s">
        <v>1094</v>
      </c>
      <c r="I51" s="43">
        <v>7</v>
      </c>
      <c r="J51" s="43" t="s">
        <v>1088</v>
      </c>
      <c r="K51" s="43">
        <v>2</v>
      </c>
      <c r="L51" s="68">
        <v>2</v>
      </c>
      <c r="M51" s="87">
        <v>14</v>
      </c>
      <c r="N51" s="77">
        <v>1330</v>
      </c>
      <c r="O51" s="77">
        <f t="shared" si="0"/>
        <v>1197</v>
      </c>
      <c r="P51" s="77">
        <f t="shared" si="1"/>
        <v>1130.5</v>
      </c>
      <c r="Q51" s="77">
        <f t="shared" si="2"/>
        <v>1064</v>
      </c>
      <c r="R51" s="77">
        <v>1060</v>
      </c>
      <c r="S51" s="77">
        <v>970</v>
      </c>
      <c r="T51" s="77">
        <v>870</v>
      </c>
      <c r="U51" s="77">
        <v>770</v>
      </c>
      <c r="V51" s="80"/>
    </row>
    <row r="52" spans="1:22" ht="81" customHeight="1">
      <c r="A52" s="44">
        <v>45</v>
      </c>
      <c r="C52" s="44" t="s">
        <v>1439</v>
      </c>
      <c r="D52" s="43" t="s">
        <v>1447</v>
      </c>
      <c r="E52" s="43"/>
      <c r="F52" s="68"/>
      <c r="G52" s="68"/>
      <c r="H52" s="43"/>
      <c r="I52" s="43"/>
      <c r="J52" s="43"/>
      <c r="K52" s="43"/>
      <c r="L52" s="68"/>
      <c r="M52" s="87">
        <v>14</v>
      </c>
      <c r="N52" s="77">
        <v>1330</v>
      </c>
      <c r="O52" s="77">
        <f t="shared" si="0"/>
        <v>1197</v>
      </c>
      <c r="P52" s="77">
        <f t="shared" si="1"/>
        <v>1130.5</v>
      </c>
      <c r="Q52" s="77">
        <f t="shared" si="2"/>
        <v>1064</v>
      </c>
      <c r="R52" s="77">
        <v>1060</v>
      </c>
      <c r="S52" s="77">
        <v>970</v>
      </c>
      <c r="T52" s="77">
        <v>870</v>
      </c>
      <c r="U52" s="77">
        <v>770</v>
      </c>
      <c r="V52" s="80"/>
    </row>
    <row r="53" spans="1:22" ht="81" customHeight="1">
      <c r="A53" s="44">
        <v>46</v>
      </c>
      <c r="C53" s="44" t="s">
        <v>1438</v>
      </c>
      <c r="D53" s="43" t="s">
        <v>1448</v>
      </c>
      <c r="E53" s="43"/>
      <c r="F53" s="68"/>
      <c r="G53" s="68"/>
      <c r="H53" s="43"/>
      <c r="I53" s="43"/>
      <c r="J53" s="43"/>
      <c r="K53" s="43"/>
      <c r="L53" s="68"/>
      <c r="M53" s="87">
        <v>14</v>
      </c>
      <c r="N53" s="77">
        <v>1330</v>
      </c>
      <c r="O53" s="77">
        <f t="shared" si="0"/>
        <v>1197</v>
      </c>
      <c r="P53" s="77">
        <f t="shared" si="1"/>
        <v>1130.5</v>
      </c>
      <c r="Q53" s="77">
        <f t="shared" si="2"/>
        <v>1064</v>
      </c>
      <c r="R53" s="77">
        <v>1060</v>
      </c>
      <c r="S53" s="77">
        <v>970</v>
      </c>
      <c r="T53" s="77">
        <v>870</v>
      </c>
      <c r="U53" s="77">
        <v>770</v>
      </c>
      <c r="V53" s="80"/>
    </row>
    <row r="54" spans="1:22" ht="81" customHeight="1">
      <c r="A54" s="44">
        <v>47</v>
      </c>
      <c r="C54" s="44" t="s">
        <v>1437</v>
      </c>
      <c r="D54" s="43" t="s">
        <v>1449</v>
      </c>
      <c r="E54" s="43"/>
      <c r="F54" s="68"/>
      <c r="G54" s="68"/>
      <c r="H54" s="43"/>
      <c r="I54" s="43"/>
      <c r="J54" s="43"/>
      <c r="K54" s="43"/>
      <c r="L54" s="68"/>
      <c r="M54" s="87">
        <v>14</v>
      </c>
      <c r="N54" s="77">
        <v>1330</v>
      </c>
      <c r="O54" s="77">
        <f t="shared" si="0"/>
        <v>1197</v>
      </c>
      <c r="P54" s="77">
        <f t="shared" si="1"/>
        <v>1130.5</v>
      </c>
      <c r="Q54" s="77">
        <f t="shared" si="2"/>
        <v>1064</v>
      </c>
      <c r="R54" s="77">
        <v>1060</v>
      </c>
      <c r="S54" s="77">
        <v>970</v>
      </c>
      <c r="T54" s="77">
        <v>870</v>
      </c>
      <c r="U54" s="77">
        <v>770</v>
      </c>
      <c r="V54" s="80"/>
    </row>
    <row r="55" spans="1:22" ht="81" customHeight="1">
      <c r="A55" s="44">
        <v>48</v>
      </c>
      <c r="C55" s="44" t="s">
        <v>1409</v>
      </c>
      <c r="D55" s="43" t="s">
        <v>1450</v>
      </c>
      <c r="E55" s="43"/>
      <c r="F55" s="68"/>
      <c r="G55" s="68"/>
      <c r="H55" s="43"/>
      <c r="I55" s="43"/>
      <c r="J55" s="43"/>
      <c r="K55" s="43"/>
      <c r="L55" s="68"/>
      <c r="M55" s="87">
        <v>14</v>
      </c>
      <c r="N55" s="77">
        <v>1330</v>
      </c>
      <c r="O55" s="77">
        <f t="shared" si="0"/>
        <v>1197</v>
      </c>
      <c r="P55" s="77">
        <f t="shared" si="1"/>
        <v>1130.5</v>
      </c>
      <c r="Q55" s="77">
        <f t="shared" si="2"/>
        <v>1064</v>
      </c>
      <c r="R55" s="77">
        <v>1060</v>
      </c>
      <c r="S55" s="77">
        <v>970</v>
      </c>
      <c r="T55" s="77">
        <v>870</v>
      </c>
      <c r="U55" s="77">
        <v>770</v>
      </c>
      <c r="V55" s="80"/>
    </row>
    <row r="56" spans="1:22" ht="81" customHeight="1">
      <c r="A56" s="44">
        <v>49</v>
      </c>
      <c r="C56" s="44" t="s">
        <v>1408</v>
      </c>
      <c r="D56" s="43" t="s">
        <v>1451</v>
      </c>
      <c r="E56" s="43"/>
      <c r="F56" s="68"/>
      <c r="G56" s="68"/>
      <c r="H56" s="43"/>
      <c r="I56" s="43"/>
      <c r="J56" s="43"/>
      <c r="K56" s="43"/>
      <c r="L56" s="68"/>
      <c r="M56" s="87">
        <v>14</v>
      </c>
      <c r="N56" s="77">
        <v>1330</v>
      </c>
      <c r="O56" s="77">
        <f t="shared" si="0"/>
        <v>1197</v>
      </c>
      <c r="P56" s="77">
        <f t="shared" si="1"/>
        <v>1130.5</v>
      </c>
      <c r="Q56" s="77">
        <f t="shared" si="2"/>
        <v>1064</v>
      </c>
      <c r="R56" s="77">
        <v>1060</v>
      </c>
      <c r="S56" s="77">
        <v>970</v>
      </c>
      <c r="T56" s="77">
        <v>870</v>
      </c>
      <c r="U56" s="77">
        <v>770</v>
      </c>
      <c r="V56" s="80"/>
    </row>
    <row r="57" spans="1:22" ht="81" customHeight="1">
      <c r="A57" s="44">
        <v>50</v>
      </c>
      <c r="B57" s="42"/>
      <c r="C57" s="44" t="s">
        <v>1145</v>
      </c>
      <c r="D57" s="43" t="s">
        <v>1209</v>
      </c>
      <c r="E57" s="43" t="s">
        <v>1085</v>
      </c>
      <c r="F57" s="68">
        <v>1</v>
      </c>
      <c r="G57" s="68" t="s">
        <v>1100</v>
      </c>
      <c r="H57" s="43" t="s">
        <v>1094</v>
      </c>
      <c r="I57" s="43">
        <v>7</v>
      </c>
      <c r="J57" s="43" t="s">
        <v>1087</v>
      </c>
      <c r="K57" s="43">
        <v>1</v>
      </c>
      <c r="L57" s="68">
        <v>1</v>
      </c>
      <c r="M57" s="87">
        <v>14</v>
      </c>
      <c r="N57" s="77">
        <v>1330</v>
      </c>
      <c r="O57" s="77">
        <f t="shared" si="0"/>
        <v>1197</v>
      </c>
      <c r="P57" s="77">
        <f t="shared" si="1"/>
        <v>1130.5</v>
      </c>
      <c r="Q57" s="77">
        <f t="shared" si="2"/>
        <v>1064</v>
      </c>
      <c r="R57" s="77">
        <v>1060</v>
      </c>
      <c r="S57" s="77">
        <v>970</v>
      </c>
      <c r="T57" s="77">
        <v>870</v>
      </c>
      <c r="U57" s="77">
        <v>770</v>
      </c>
      <c r="V57" s="80"/>
    </row>
    <row r="58" spans="1:22" ht="81" customHeight="1">
      <c r="A58" s="44">
        <v>51</v>
      </c>
      <c r="C58" s="44" t="s">
        <v>1410</v>
      </c>
      <c r="D58" s="43" t="s">
        <v>1452</v>
      </c>
      <c r="E58" s="43"/>
      <c r="F58" s="68"/>
      <c r="G58" s="68"/>
      <c r="H58" s="43"/>
      <c r="I58" s="43"/>
      <c r="J58" s="43"/>
      <c r="K58" s="43"/>
      <c r="L58" s="68"/>
      <c r="M58" s="87">
        <v>14</v>
      </c>
      <c r="N58" s="77">
        <v>1330</v>
      </c>
      <c r="O58" s="77">
        <f t="shared" si="0"/>
        <v>1197</v>
      </c>
      <c r="P58" s="77">
        <f t="shared" si="1"/>
        <v>1130.5</v>
      </c>
      <c r="Q58" s="77">
        <f t="shared" si="2"/>
        <v>1064</v>
      </c>
      <c r="R58" s="77">
        <v>1060</v>
      </c>
      <c r="S58" s="77">
        <v>970</v>
      </c>
      <c r="T58" s="77">
        <v>870</v>
      </c>
      <c r="U58" s="77">
        <v>770</v>
      </c>
      <c r="V58" s="80"/>
    </row>
    <row r="59" spans="1:22" ht="81" customHeight="1">
      <c r="A59" s="44">
        <v>52</v>
      </c>
      <c r="C59" s="44" t="s">
        <v>1407</v>
      </c>
      <c r="D59" s="43" t="s">
        <v>1453</v>
      </c>
      <c r="E59" s="43"/>
      <c r="F59" s="68"/>
      <c r="G59" s="68"/>
      <c r="H59" s="43"/>
      <c r="I59" s="43"/>
      <c r="J59" s="43"/>
      <c r="K59" s="43"/>
      <c r="L59" s="68"/>
      <c r="M59" s="87">
        <v>14</v>
      </c>
      <c r="N59" s="77">
        <v>1330</v>
      </c>
      <c r="O59" s="77">
        <f t="shared" si="0"/>
        <v>1197</v>
      </c>
      <c r="P59" s="77">
        <f t="shared" si="1"/>
        <v>1130.5</v>
      </c>
      <c r="Q59" s="77">
        <f t="shared" si="2"/>
        <v>1064</v>
      </c>
      <c r="R59" s="77">
        <v>1060</v>
      </c>
      <c r="S59" s="77">
        <v>970</v>
      </c>
      <c r="T59" s="77">
        <v>870</v>
      </c>
      <c r="U59" s="77">
        <v>770</v>
      </c>
      <c r="V59" s="80"/>
    </row>
    <row r="60" spans="1:22" ht="81" customHeight="1">
      <c r="A60" s="44">
        <v>53</v>
      </c>
      <c r="C60" s="44" t="s">
        <v>1406</v>
      </c>
      <c r="D60" s="43" t="s">
        <v>1454</v>
      </c>
      <c r="E60" s="43"/>
      <c r="F60" s="68"/>
      <c r="G60" s="68"/>
      <c r="H60" s="43"/>
      <c r="I60" s="43"/>
      <c r="J60" s="43"/>
      <c r="K60" s="43"/>
      <c r="L60" s="68"/>
      <c r="M60" s="87">
        <v>14</v>
      </c>
      <c r="N60" s="77">
        <v>1330</v>
      </c>
      <c r="O60" s="77">
        <f t="shared" si="0"/>
        <v>1197</v>
      </c>
      <c r="P60" s="77">
        <f t="shared" si="1"/>
        <v>1130.5</v>
      </c>
      <c r="Q60" s="77">
        <f t="shared" si="2"/>
        <v>1064</v>
      </c>
      <c r="R60" s="77">
        <v>1060</v>
      </c>
      <c r="S60" s="77">
        <v>970</v>
      </c>
      <c r="T60" s="77">
        <v>870</v>
      </c>
      <c r="U60" s="77">
        <v>770</v>
      </c>
      <c r="V60" s="80"/>
    </row>
    <row r="61" spans="1:22" ht="81" customHeight="1">
      <c r="A61" s="44">
        <v>54</v>
      </c>
      <c r="C61" s="44" t="s">
        <v>1405</v>
      </c>
      <c r="D61" s="43" t="s">
        <v>1455</v>
      </c>
      <c r="E61" s="43"/>
      <c r="F61" s="68"/>
      <c r="G61" s="68"/>
      <c r="H61" s="43"/>
      <c r="I61" s="43"/>
      <c r="J61" s="43"/>
      <c r="K61" s="43"/>
      <c r="L61" s="68"/>
      <c r="M61" s="87">
        <v>14</v>
      </c>
      <c r="N61" s="77">
        <v>1330</v>
      </c>
      <c r="O61" s="77">
        <f t="shared" si="0"/>
        <v>1197</v>
      </c>
      <c r="P61" s="77">
        <f t="shared" si="1"/>
        <v>1130.5</v>
      </c>
      <c r="Q61" s="77">
        <f t="shared" si="2"/>
        <v>1064</v>
      </c>
      <c r="R61" s="77">
        <v>1060</v>
      </c>
      <c r="S61" s="77">
        <v>970</v>
      </c>
      <c r="T61" s="77">
        <v>870</v>
      </c>
      <c r="U61" s="77">
        <v>770</v>
      </c>
      <c r="V61" s="80"/>
    </row>
    <row r="62" spans="1:22" ht="81" customHeight="1">
      <c r="A62" s="44">
        <v>55</v>
      </c>
      <c r="C62" s="44" t="s">
        <v>1404</v>
      </c>
      <c r="D62" s="43" t="s">
        <v>1456</v>
      </c>
      <c r="E62" s="43"/>
      <c r="F62" s="68"/>
      <c r="G62" s="68"/>
      <c r="H62" s="43"/>
      <c r="I62" s="43"/>
      <c r="J62" s="43"/>
      <c r="K62" s="43"/>
      <c r="L62" s="68"/>
      <c r="M62" s="87">
        <v>14</v>
      </c>
      <c r="N62" s="77">
        <v>1330</v>
      </c>
      <c r="O62" s="77">
        <f t="shared" si="0"/>
        <v>1197</v>
      </c>
      <c r="P62" s="77">
        <f t="shared" si="1"/>
        <v>1130.5</v>
      </c>
      <c r="Q62" s="77">
        <f t="shared" si="2"/>
        <v>1064</v>
      </c>
      <c r="R62" s="77">
        <v>1060</v>
      </c>
      <c r="S62" s="77">
        <v>970</v>
      </c>
      <c r="T62" s="77">
        <v>870</v>
      </c>
      <c r="U62" s="77">
        <v>770</v>
      </c>
      <c r="V62" s="80"/>
    </row>
    <row r="63" spans="1:22" ht="81" customHeight="1">
      <c r="A63" s="44">
        <v>56</v>
      </c>
      <c r="B63" s="48"/>
      <c r="C63" s="44" t="s">
        <v>1146</v>
      </c>
      <c r="D63" s="43" t="s">
        <v>1210</v>
      </c>
      <c r="E63" s="43" t="s">
        <v>1101</v>
      </c>
      <c r="F63" s="68">
        <v>2</v>
      </c>
      <c r="G63" s="68" t="s">
        <v>1084</v>
      </c>
      <c r="H63" s="43" t="s">
        <v>1102</v>
      </c>
      <c r="I63" s="43">
        <v>1</v>
      </c>
      <c r="J63" s="43" t="s">
        <v>1087</v>
      </c>
      <c r="K63" s="43">
        <v>1</v>
      </c>
      <c r="L63" s="68">
        <v>1</v>
      </c>
      <c r="M63" s="87">
        <v>14</v>
      </c>
      <c r="N63" s="77">
        <v>1330</v>
      </c>
      <c r="O63" s="77">
        <f t="shared" si="0"/>
        <v>1197</v>
      </c>
      <c r="P63" s="77">
        <f t="shared" si="1"/>
        <v>1130.5</v>
      </c>
      <c r="Q63" s="77">
        <f t="shared" si="2"/>
        <v>1064</v>
      </c>
      <c r="R63" s="77">
        <v>1060</v>
      </c>
      <c r="S63" s="77">
        <v>970</v>
      </c>
      <c r="T63" s="77">
        <v>870</v>
      </c>
      <c r="U63" s="77">
        <v>770</v>
      </c>
      <c r="V63" s="80"/>
    </row>
    <row r="64" spans="1:22" ht="81" customHeight="1">
      <c r="A64" s="44">
        <v>57</v>
      </c>
      <c r="B64" s="42"/>
      <c r="C64" s="44" t="s">
        <v>1147</v>
      </c>
      <c r="D64" s="43" t="s">
        <v>1211</v>
      </c>
      <c r="E64" s="43" t="s">
        <v>1101</v>
      </c>
      <c r="F64" s="68">
        <v>2</v>
      </c>
      <c r="G64" s="68" t="s">
        <v>1084</v>
      </c>
      <c r="H64" s="43" t="s">
        <v>1103</v>
      </c>
      <c r="I64" s="43">
        <v>2</v>
      </c>
      <c r="J64" s="43" t="s">
        <v>1088</v>
      </c>
      <c r="K64" s="43">
        <v>2</v>
      </c>
      <c r="L64" s="68">
        <v>1</v>
      </c>
      <c r="M64" s="87">
        <v>14</v>
      </c>
      <c r="N64" s="77">
        <v>1330</v>
      </c>
      <c r="O64" s="77">
        <f t="shared" si="0"/>
        <v>1197</v>
      </c>
      <c r="P64" s="77">
        <f t="shared" si="1"/>
        <v>1130.5</v>
      </c>
      <c r="Q64" s="77">
        <f t="shared" si="2"/>
        <v>1064</v>
      </c>
      <c r="R64" s="77">
        <v>1060</v>
      </c>
      <c r="S64" s="77">
        <v>970</v>
      </c>
      <c r="T64" s="77">
        <v>870</v>
      </c>
      <c r="U64" s="77">
        <v>770</v>
      </c>
      <c r="V64" s="80"/>
    </row>
    <row r="65" spans="1:22" ht="81" customHeight="1">
      <c r="A65" s="44">
        <v>58</v>
      </c>
      <c r="C65" s="44" t="s">
        <v>1431</v>
      </c>
      <c r="D65" s="43" t="s">
        <v>1457</v>
      </c>
      <c r="E65" s="43"/>
      <c r="F65" s="68"/>
      <c r="G65" s="68"/>
      <c r="H65" s="43"/>
      <c r="I65" s="43"/>
      <c r="J65" s="43"/>
      <c r="K65" s="43"/>
      <c r="L65" s="68"/>
      <c r="M65" s="87">
        <v>14</v>
      </c>
      <c r="N65" s="77">
        <v>1330</v>
      </c>
      <c r="O65" s="77">
        <f t="shared" si="0"/>
        <v>1197</v>
      </c>
      <c r="P65" s="77">
        <f t="shared" si="1"/>
        <v>1130.5</v>
      </c>
      <c r="Q65" s="77">
        <f t="shared" si="2"/>
        <v>1064</v>
      </c>
      <c r="R65" s="77">
        <v>1060</v>
      </c>
      <c r="S65" s="77">
        <v>970</v>
      </c>
      <c r="T65" s="77">
        <v>870</v>
      </c>
      <c r="U65" s="77">
        <v>770</v>
      </c>
      <c r="V65" s="80"/>
    </row>
    <row r="66" spans="1:22" ht="81" customHeight="1">
      <c r="A66" s="44">
        <v>59</v>
      </c>
      <c r="B66" s="42"/>
      <c r="C66" s="44" t="s">
        <v>1148</v>
      </c>
      <c r="D66" s="43" t="s">
        <v>1212</v>
      </c>
      <c r="E66" s="43" t="s">
        <v>1101</v>
      </c>
      <c r="F66" s="68">
        <v>2</v>
      </c>
      <c r="G66" s="68" t="s">
        <v>1097</v>
      </c>
      <c r="H66" s="43" t="s">
        <v>1102</v>
      </c>
      <c r="I66" s="43">
        <v>1</v>
      </c>
      <c r="J66" s="43" t="s">
        <v>1087</v>
      </c>
      <c r="K66" s="43">
        <v>1</v>
      </c>
      <c r="L66" s="68">
        <v>1</v>
      </c>
      <c r="M66" s="87">
        <v>14</v>
      </c>
      <c r="N66" s="77">
        <v>1330</v>
      </c>
      <c r="O66" s="77">
        <f t="shared" si="0"/>
        <v>1197</v>
      </c>
      <c r="P66" s="77">
        <f t="shared" si="1"/>
        <v>1130.5</v>
      </c>
      <c r="Q66" s="77">
        <f t="shared" si="2"/>
        <v>1064</v>
      </c>
      <c r="R66" s="77">
        <v>1060</v>
      </c>
      <c r="S66" s="77">
        <v>970</v>
      </c>
      <c r="T66" s="77">
        <v>870</v>
      </c>
      <c r="U66" s="77">
        <v>770</v>
      </c>
      <c r="V66" s="80"/>
    </row>
    <row r="67" spans="1:22" ht="81" customHeight="1">
      <c r="A67" s="44">
        <v>60</v>
      </c>
      <c r="B67" s="48"/>
      <c r="C67" s="44" t="s">
        <v>1149</v>
      </c>
      <c r="D67" s="43" t="s">
        <v>1213</v>
      </c>
      <c r="E67" s="43" t="s">
        <v>1101</v>
      </c>
      <c r="F67" s="68">
        <v>2</v>
      </c>
      <c r="G67" s="68" t="s">
        <v>1097</v>
      </c>
      <c r="H67" s="43" t="s">
        <v>1103</v>
      </c>
      <c r="I67" s="43">
        <v>2</v>
      </c>
      <c r="J67" s="43" t="s">
        <v>1087</v>
      </c>
      <c r="K67" s="43">
        <v>1</v>
      </c>
      <c r="L67" s="68">
        <v>1</v>
      </c>
      <c r="M67" s="87">
        <v>14</v>
      </c>
      <c r="N67" s="77">
        <v>1330</v>
      </c>
      <c r="O67" s="77">
        <f t="shared" si="0"/>
        <v>1197</v>
      </c>
      <c r="P67" s="77">
        <f t="shared" si="1"/>
        <v>1130.5</v>
      </c>
      <c r="Q67" s="77">
        <f t="shared" si="2"/>
        <v>1064</v>
      </c>
      <c r="R67" s="77">
        <v>1060</v>
      </c>
      <c r="S67" s="77">
        <v>970</v>
      </c>
      <c r="T67" s="77">
        <v>870</v>
      </c>
      <c r="U67" s="77">
        <v>770</v>
      </c>
      <c r="V67" s="80"/>
    </row>
    <row r="68" spans="1:22" ht="81" customHeight="1">
      <c r="A68" s="44">
        <v>61</v>
      </c>
      <c r="B68" s="48"/>
      <c r="C68" s="44" t="s">
        <v>1150</v>
      </c>
      <c r="D68" s="43" t="s">
        <v>1214</v>
      </c>
      <c r="E68" s="43" t="s">
        <v>1101</v>
      </c>
      <c r="F68" s="68">
        <v>2</v>
      </c>
      <c r="G68" s="68" t="s">
        <v>1097</v>
      </c>
      <c r="H68" s="43" t="s">
        <v>1103</v>
      </c>
      <c r="I68" s="43">
        <v>2</v>
      </c>
      <c r="J68" s="43" t="s">
        <v>1088</v>
      </c>
      <c r="K68" s="43">
        <v>2</v>
      </c>
      <c r="L68" s="68">
        <v>1</v>
      </c>
      <c r="M68" s="87">
        <v>14</v>
      </c>
      <c r="N68" s="77">
        <v>1330</v>
      </c>
      <c r="O68" s="77">
        <f t="shared" si="0"/>
        <v>1197</v>
      </c>
      <c r="P68" s="77">
        <f t="shared" si="1"/>
        <v>1130.5</v>
      </c>
      <c r="Q68" s="77">
        <f t="shared" si="2"/>
        <v>1064</v>
      </c>
      <c r="R68" s="77">
        <v>1060</v>
      </c>
      <c r="S68" s="77">
        <v>970</v>
      </c>
      <c r="T68" s="77">
        <v>870</v>
      </c>
      <c r="U68" s="77">
        <v>770</v>
      </c>
      <c r="V68" s="80"/>
    </row>
    <row r="69" spans="1:22" ht="81" customHeight="1">
      <c r="A69" s="44">
        <v>62</v>
      </c>
      <c r="B69" s="42"/>
      <c r="C69" s="44" t="s">
        <v>1151</v>
      </c>
      <c r="D69" s="43" t="s">
        <v>1215</v>
      </c>
      <c r="E69" s="43" t="s">
        <v>1101</v>
      </c>
      <c r="F69" s="68">
        <v>2</v>
      </c>
      <c r="G69" s="68" t="s">
        <v>1097</v>
      </c>
      <c r="H69" s="43" t="s">
        <v>1104</v>
      </c>
      <c r="I69" s="43">
        <v>3</v>
      </c>
      <c r="J69" s="43" t="s">
        <v>1088</v>
      </c>
      <c r="K69" s="43">
        <v>2</v>
      </c>
      <c r="L69" s="68">
        <v>1</v>
      </c>
      <c r="M69" s="87">
        <v>14</v>
      </c>
      <c r="N69" s="77">
        <v>1330</v>
      </c>
      <c r="O69" s="77">
        <f t="shared" si="0"/>
        <v>1197</v>
      </c>
      <c r="P69" s="77">
        <f t="shared" si="1"/>
        <v>1130.5</v>
      </c>
      <c r="Q69" s="77">
        <f t="shared" si="2"/>
        <v>1064</v>
      </c>
      <c r="R69" s="77">
        <v>1060</v>
      </c>
      <c r="S69" s="77">
        <v>970</v>
      </c>
      <c r="T69" s="77">
        <v>870</v>
      </c>
      <c r="U69" s="77">
        <v>770</v>
      </c>
      <c r="V69" s="80"/>
    </row>
    <row r="70" spans="1:22" ht="81" customHeight="1">
      <c r="A70" s="44">
        <v>63</v>
      </c>
      <c r="C70" s="44" t="s">
        <v>1430</v>
      </c>
      <c r="D70" s="43" t="s">
        <v>1458</v>
      </c>
      <c r="E70" s="43"/>
      <c r="F70" s="68"/>
      <c r="G70" s="68"/>
      <c r="H70" s="43"/>
      <c r="I70" s="43"/>
      <c r="J70" s="43"/>
      <c r="K70" s="43"/>
      <c r="L70" s="68"/>
      <c r="M70" s="87">
        <v>14</v>
      </c>
      <c r="N70" s="77">
        <v>1330</v>
      </c>
      <c r="O70" s="77">
        <f t="shared" si="0"/>
        <v>1197</v>
      </c>
      <c r="P70" s="77">
        <f t="shared" si="1"/>
        <v>1130.5</v>
      </c>
      <c r="Q70" s="77">
        <f t="shared" si="2"/>
        <v>1064</v>
      </c>
      <c r="R70" s="77">
        <v>1060</v>
      </c>
      <c r="S70" s="77">
        <v>970</v>
      </c>
      <c r="T70" s="77">
        <v>870</v>
      </c>
      <c r="U70" s="77">
        <v>770</v>
      </c>
      <c r="V70" s="80"/>
    </row>
    <row r="71" spans="1:22" ht="81" customHeight="1">
      <c r="A71" s="44">
        <v>64</v>
      </c>
      <c r="B71" s="42"/>
      <c r="C71" s="44" t="s">
        <v>1152</v>
      </c>
      <c r="D71" s="43" t="s">
        <v>1216</v>
      </c>
      <c r="E71" s="43" t="s">
        <v>1101</v>
      </c>
      <c r="F71" s="68">
        <v>2</v>
      </c>
      <c r="G71" s="68" t="s">
        <v>1098</v>
      </c>
      <c r="H71" s="43" t="s">
        <v>1102</v>
      </c>
      <c r="I71" s="43">
        <v>1</v>
      </c>
      <c r="J71" s="43" t="s">
        <v>1087</v>
      </c>
      <c r="K71" s="43">
        <v>1</v>
      </c>
      <c r="L71" s="68">
        <v>1</v>
      </c>
      <c r="M71" s="87">
        <v>14</v>
      </c>
      <c r="N71" s="77">
        <v>1330</v>
      </c>
      <c r="O71" s="77">
        <f t="shared" si="0"/>
        <v>1197</v>
      </c>
      <c r="P71" s="77">
        <f t="shared" si="1"/>
        <v>1130.5</v>
      </c>
      <c r="Q71" s="77">
        <f t="shared" si="2"/>
        <v>1064</v>
      </c>
      <c r="R71" s="77">
        <v>1060</v>
      </c>
      <c r="S71" s="77">
        <v>970</v>
      </c>
      <c r="T71" s="77">
        <v>870</v>
      </c>
      <c r="U71" s="77">
        <v>770</v>
      </c>
      <c r="V71" s="80"/>
    </row>
    <row r="72" spans="1:22" ht="81" customHeight="1">
      <c r="A72" s="44">
        <v>65</v>
      </c>
      <c r="C72" s="44" t="s">
        <v>1429</v>
      </c>
      <c r="D72" s="43" t="s">
        <v>1459</v>
      </c>
      <c r="E72" s="43"/>
      <c r="F72" s="68"/>
      <c r="G72" s="68"/>
      <c r="H72" s="43"/>
      <c r="I72" s="43"/>
      <c r="J72" s="43"/>
      <c r="K72" s="43"/>
      <c r="L72" s="68"/>
      <c r="M72" s="87">
        <v>14</v>
      </c>
      <c r="N72" s="77">
        <v>1330</v>
      </c>
      <c r="O72" s="77">
        <f t="shared" si="0"/>
        <v>1197</v>
      </c>
      <c r="P72" s="77">
        <f t="shared" si="1"/>
        <v>1130.5</v>
      </c>
      <c r="Q72" s="77">
        <f t="shared" si="2"/>
        <v>1064</v>
      </c>
      <c r="R72" s="77">
        <v>1060</v>
      </c>
      <c r="S72" s="77">
        <v>970</v>
      </c>
      <c r="T72" s="77">
        <v>870</v>
      </c>
      <c r="U72" s="77">
        <v>770</v>
      </c>
      <c r="V72" s="80"/>
    </row>
    <row r="73" spans="1:22" ht="81" customHeight="1">
      <c r="A73" s="44">
        <v>66</v>
      </c>
      <c r="C73" s="44" t="s">
        <v>1428</v>
      </c>
      <c r="D73" s="43" t="s">
        <v>1460</v>
      </c>
      <c r="E73" s="43"/>
      <c r="F73" s="68"/>
      <c r="G73" s="68"/>
      <c r="H73" s="43"/>
      <c r="I73" s="43"/>
      <c r="J73" s="43"/>
      <c r="K73" s="43"/>
      <c r="L73" s="68"/>
      <c r="M73" s="87">
        <v>14</v>
      </c>
      <c r="N73" s="77">
        <v>1330</v>
      </c>
      <c r="O73" s="77">
        <f t="shared" ref="O73:O110" si="3">N73*0.9</f>
        <v>1197</v>
      </c>
      <c r="P73" s="77">
        <f t="shared" ref="P73:P110" si="4">N73*0.85</f>
        <v>1130.5</v>
      </c>
      <c r="Q73" s="77">
        <f t="shared" ref="Q73:Q110" si="5">N73*0.8</f>
        <v>1064</v>
      </c>
      <c r="R73" s="77">
        <v>1060</v>
      </c>
      <c r="S73" s="77">
        <v>970</v>
      </c>
      <c r="T73" s="77">
        <v>870</v>
      </c>
      <c r="U73" s="77">
        <v>770</v>
      </c>
      <c r="V73" s="80"/>
    </row>
    <row r="74" spans="1:22" ht="81" customHeight="1">
      <c r="A74" s="44">
        <v>67</v>
      </c>
      <c r="B74" s="48"/>
      <c r="C74" s="44" t="s">
        <v>1153</v>
      </c>
      <c r="D74" s="43" t="s">
        <v>1217</v>
      </c>
      <c r="E74" s="43" t="s">
        <v>1101</v>
      </c>
      <c r="F74" s="68">
        <v>2</v>
      </c>
      <c r="G74" s="68" t="s">
        <v>1099</v>
      </c>
      <c r="H74" s="43" t="s">
        <v>1102</v>
      </c>
      <c r="I74" s="43">
        <v>1</v>
      </c>
      <c r="J74" s="43" t="s">
        <v>1087</v>
      </c>
      <c r="K74" s="43">
        <v>1</v>
      </c>
      <c r="L74" s="68">
        <v>1</v>
      </c>
      <c r="M74" s="87">
        <v>14</v>
      </c>
      <c r="N74" s="77">
        <v>1330</v>
      </c>
      <c r="O74" s="77">
        <f t="shared" si="3"/>
        <v>1197</v>
      </c>
      <c r="P74" s="77">
        <f t="shared" si="4"/>
        <v>1130.5</v>
      </c>
      <c r="Q74" s="77">
        <f t="shared" si="5"/>
        <v>1064</v>
      </c>
      <c r="R74" s="77">
        <v>1060</v>
      </c>
      <c r="S74" s="77">
        <v>970</v>
      </c>
      <c r="T74" s="77">
        <v>870</v>
      </c>
      <c r="U74" s="77">
        <v>770</v>
      </c>
      <c r="V74" s="80"/>
    </row>
    <row r="75" spans="1:22" ht="81" customHeight="1">
      <c r="A75" s="44">
        <v>68</v>
      </c>
      <c r="C75" s="44" t="s">
        <v>1427</v>
      </c>
      <c r="D75" s="43" t="s">
        <v>1461</v>
      </c>
      <c r="E75" s="43"/>
      <c r="F75" s="68"/>
      <c r="G75" s="68"/>
      <c r="H75" s="43"/>
      <c r="I75" s="43"/>
      <c r="J75" s="43"/>
      <c r="K75" s="43"/>
      <c r="L75" s="68"/>
      <c r="M75" s="87">
        <v>14</v>
      </c>
      <c r="N75" s="77">
        <v>1330</v>
      </c>
      <c r="O75" s="77">
        <f t="shared" si="3"/>
        <v>1197</v>
      </c>
      <c r="P75" s="77">
        <f t="shared" si="4"/>
        <v>1130.5</v>
      </c>
      <c r="Q75" s="77">
        <f t="shared" si="5"/>
        <v>1064</v>
      </c>
      <c r="R75" s="77">
        <v>1060</v>
      </c>
      <c r="S75" s="77">
        <v>970</v>
      </c>
      <c r="T75" s="77">
        <v>870</v>
      </c>
      <c r="U75" s="77">
        <v>770</v>
      </c>
      <c r="V75" s="80"/>
    </row>
    <row r="76" spans="1:22" ht="81" customHeight="1">
      <c r="A76" s="44">
        <v>69</v>
      </c>
      <c r="C76" s="44" t="s">
        <v>1421</v>
      </c>
      <c r="D76" s="43" t="s">
        <v>1462</v>
      </c>
      <c r="E76" s="43"/>
      <c r="F76" s="68"/>
      <c r="G76" s="68"/>
      <c r="H76" s="43"/>
      <c r="I76" s="43"/>
      <c r="J76" s="43"/>
      <c r="K76" s="43"/>
      <c r="L76" s="68"/>
      <c r="M76" s="87">
        <v>14</v>
      </c>
      <c r="N76" s="77">
        <v>1330</v>
      </c>
      <c r="O76" s="77">
        <f t="shared" si="3"/>
        <v>1197</v>
      </c>
      <c r="P76" s="77">
        <f t="shared" si="4"/>
        <v>1130.5</v>
      </c>
      <c r="Q76" s="77">
        <f t="shared" si="5"/>
        <v>1064</v>
      </c>
      <c r="R76" s="77">
        <v>1060</v>
      </c>
      <c r="S76" s="77">
        <v>970</v>
      </c>
      <c r="T76" s="77">
        <v>870</v>
      </c>
      <c r="U76" s="77">
        <v>770</v>
      </c>
      <c r="V76" s="80"/>
    </row>
    <row r="77" spans="1:22" ht="81" customHeight="1">
      <c r="A77" s="44">
        <v>70</v>
      </c>
      <c r="C77" s="44" t="s">
        <v>1422</v>
      </c>
      <c r="D77" s="43" t="s">
        <v>1463</v>
      </c>
      <c r="E77" s="43"/>
      <c r="F77" s="68"/>
      <c r="G77" s="68"/>
      <c r="H77" s="43"/>
      <c r="I77" s="43"/>
      <c r="J77" s="43"/>
      <c r="K77" s="43"/>
      <c r="L77" s="68"/>
      <c r="M77" s="87">
        <v>14</v>
      </c>
      <c r="N77" s="77">
        <v>1330</v>
      </c>
      <c r="O77" s="77">
        <f t="shared" si="3"/>
        <v>1197</v>
      </c>
      <c r="P77" s="77">
        <f t="shared" si="4"/>
        <v>1130.5</v>
      </c>
      <c r="Q77" s="77">
        <f t="shared" si="5"/>
        <v>1064</v>
      </c>
      <c r="R77" s="77">
        <v>1060</v>
      </c>
      <c r="S77" s="77">
        <v>970</v>
      </c>
      <c r="T77" s="77">
        <v>870</v>
      </c>
      <c r="U77" s="77">
        <v>770</v>
      </c>
      <c r="V77" s="80"/>
    </row>
    <row r="78" spans="1:22" ht="81" customHeight="1">
      <c r="A78" s="44">
        <v>71</v>
      </c>
      <c r="C78" s="44" t="s">
        <v>1420</v>
      </c>
      <c r="D78" s="43" t="s">
        <v>1464</v>
      </c>
      <c r="E78" s="43"/>
      <c r="F78" s="68"/>
      <c r="G78" s="68"/>
      <c r="H78" s="43"/>
      <c r="I78" s="43"/>
      <c r="J78" s="43"/>
      <c r="K78" s="43"/>
      <c r="L78" s="68"/>
      <c r="M78" s="87">
        <v>14</v>
      </c>
      <c r="N78" s="77">
        <v>1330</v>
      </c>
      <c r="O78" s="77">
        <f t="shared" si="3"/>
        <v>1197</v>
      </c>
      <c r="P78" s="77">
        <f t="shared" si="4"/>
        <v>1130.5</v>
      </c>
      <c r="Q78" s="77">
        <f t="shared" si="5"/>
        <v>1064</v>
      </c>
      <c r="R78" s="77">
        <v>1060</v>
      </c>
      <c r="S78" s="77">
        <v>970</v>
      </c>
      <c r="T78" s="77">
        <v>870</v>
      </c>
      <c r="U78" s="77">
        <v>770</v>
      </c>
      <c r="V78" s="80"/>
    </row>
    <row r="79" spans="1:22" ht="81" customHeight="1">
      <c r="A79" s="44">
        <v>72</v>
      </c>
      <c r="C79" s="44" t="s">
        <v>1419</v>
      </c>
      <c r="D79" s="43" t="s">
        <v>1465</v>
      </c>
      <c r="E79" s="43"/>
      <c r="F79" s="68"/>
      <c r="G79" s="68"/>
      <c r="H79" s="43"/>
      <c r="I79" s="43"/>
      <c r="J79" s="43"/>
      <c r="K79" s="43"/>
      <c r="L79" s="68"/>
      <c r="M79" s="87">
        <v>14</v>
      </c>
      <c r="N79" s="77">
        <v>1330</v>
      </c>
      <c r="O79" s="77">
        <f t="shared" si="3"/>
        <v>1197</v>
      </c>
      <c r="P79" s="77">
        <f t="shared" si="4"/>
        <v>1130.5</v>
      </c>
      <c r="Q79" s="77">
        <f t="shared" si="5"/>
        <v>1064</v>
      </c>
      <c r="R79" s="77">
        <v>1060</v>
      </c>
      <c r="S79" s="77">
        <v>970</v>
      </c>
      <c r="T79" s="77">
        <v>870</v>
      </c>
      <c r="U79" s="77">
        <v>770</v>
      </c>
      <c r="V79" s="80"/>
    </row>
    <row r="80" spans="1:22" ht="81" customHeight="1">
      <c r="A80" s="44">
        <v>73</v>
      </c>
      <c r="B80" s="42"/>
      <c r="C80" s="44" t="s">
        <v>1154</v>
      </c>
      <c r="D80" s="43" t="s">
        <v>1218</v>
      </c>
      <c r="E80" s="43" t="s">
        <v>1101</v>
      </c>
      <c r="F80" s="68">
        <v>2</v>
      </c>
      <c r="G80" s="68" t="s">
        <v>1100</v>
      </c>
      <c r="H80" s="43" t="s">
        <v>1103</v>
      </c>
      <c r="I80" s="43">
        <v>2</v>
      </c>
      <c r="J80" s="43" t="s">
        <v>1088</v>
      </c>
      <c r="K80" s="43">
        <v>2</v>
      </c>
      <c r="L80" s="68">
        <v>1</v>
      </c>
      <c r="M80" s="87">
        <v>14</v>
      </c>
      <c r="N80" s="77">
        <v>1330</v>
      </c>
      <c r="O80" s="77">
        <f t="shared" si="3"/>
        <v>1197</v>
      </c>
      <c r="P80" s="77">
        <f t="shared" si="4"/>
        <v>1130.5</v>
      </c>
      <c r="Q80" s="77">
        <f t="shared" si="5"/>
        <v>1064</v>
      </c>
      <c r="R80" s="77">
        <v>1060</v>
      </c>
      <c r="S80" s="77">
        <v>970</v>
      </c>
      <c r="T80" s="77">
        <v>870</v>
      </c>
      <c r="U80" s="77">
        <v>770</v>
      </c>
      <c r="V80" s="80"/>
    </row>
    <row r="81" spans="1:22" ht="81" customHeight="1">
      <c r="A81" s="44">
        <v>74</v>
      </c>
      <c r="C81" s="44" t="s">
        <v>1426</v>
      </c>
      <c r="D81" s="43" t="s">
        <v>1466</v>
      </c>
      <c r="E81" s="43"/>
      <c r="F81" s="68"/>
      <c r="G81" s="68"/>
      <c r="H81" s="43"/>
      <c r="I81" s="43"/>
      <c r="J81" s="43"/>
      <c r="K81" s="43"/>
      <c r="L81" s="68"/>
      <c r="M81" s="87">
        <v>14</v>
      </c>
      <c r="N81" s="77">
        <v>1330</v>
      </c>
      <c r="O81" s="77">
        <f t="shared" si="3"/>
        <v>1197</v>
      </c>
      <c r="P81" s="77">
        <f t="shared" si="4"/>
        <v>1130.5</v>
      </c>
      <c r="Q81" s="77">
        <f t="shared" si="5"/>
        <v>1064</v>
      </c>
      <c r="R81" s="77">
        <v>1060</v>
      </c>
      <c r="S81" s="77">
        <v>970</v>
      </c>
      <c r="T81" s="77">
        <v>870</v>
      </c>
      <c r="U81" s="77">
        <v>770</v>
      </c>
      <c r="V81" s="80"/>
    </row>
    <row r="82" spans="1:22" ht="81" customHeight="1">
      <c r="A82" s="44">
        <v>75</v>
      </c>
      <c r="C82" s="44" t="s">
        <v>1425</v>
      </c>
      <c r="D82" s="43" t="s">
        <v>1467</v>
      </c>
      <c r="E82" s="43"/>
      <c r="F82" s="68"/>
      <c r="G82" s="68"/>
      <c r="H82" s="43"/>
      <c r="I82" s="43"/>
      <c r="J82" s="43"/>
      <c r="K82" s="43"/>
      <c r="L82" s="68"/>
      <c r="M82" s="87">
        <v>14</v>
      </c>
      <c r="N82" s="77">
        <v>1330</v>
      </c>
      <c r="O82" s="77">
        <f t="shared" si="3"/>
        <v>1197</v>
      </c>
      <c r="P82" s="77">
        <f t="shared" si="4"/>
        <v>1130.5</v>
      </c>
      <c r="Q82" s="77">
        <f t="shared" si="5"/>
        <v>1064</v>
      </c>
      <c r="R82" s="77">
        <v>1060</v>
      </c>
      <c r="S82" s="77">
        <v>970</v>
      </c>
      <c r="T82" s="77">
        <v>870</v>
      </c>
      <c r="U82" s="77">
        <v>770</v>
      </c>
      <c r="V82" s="80"/>
    </row>
    <row r="83" spans="1:22" ht="81" customHeight="1">
      <c r="A83" s="44">
        <v>76</v>
      </c>
      <c r="C83" s="44" t="s">
        <v>1424</v>
      </c>
      <c r="D83" s="43" t="s">
        <v>1468</v>
      </c>
      <c r="E83" s="43"/>
      <c r="F83" s="68"/>
      <c r="G83" s="68"/>
      <c r="H83" s="43"/>
      <c r="I83" s="43"/>
      <c r="J83" s="43"/>
      <c r="K83" s="43"/>
      <c r="L83" s="68"/>
      <c r="M83" s="87">
        <v>14</v>
      </c>
      <c r="N83" s="77">
        <v>1330</v>
      </c>
      <c r="O83" s="77">
        <f t="shared" si="3"/>
        <v>1197</v>
      </c>
      <c r="P83" s="77">
        <f t="shared" si="4"/>
        <v>1130.5</v>
      </c>
      <c r="Q83" s="77">
        <f t="shared" si="5"/>
        <v>1064</v>
      </c>
      <c r="R83" s="77">
        <v>1060</v>
      </c>
      <c r="S83" s="77">
        <v>970</v>
      </c>
      <c r="T83" s="77">
        <v>870</v>
      </c>
      <c r="U83" s="77">
        <v>770</v>
      </c>
      <c r="V83" s="80"/>
    </row>
    <row r="84" spans="1:22" ht="81" customHeight="1">
      <c r="A84" s="44">
        <v>77</v>
      </c>
      <c r="C84" s="44" t="s">
        <v>1423</v>
      </c>
      <c r="D84" s="43" t="s">
        <v>1469</v>
      </c>
      <c r="E84" s="43"/>
      <c r="F84" s="68"/>
      <c r="G84" s="68"/>
      <c r="H84" s="43"/>
      <c r="I84" s="43"/>
      <c r="J84" s="43"/>
      <c r="K84" s="43"/>
      <c r="L84" s="68"/>
      <c r="M84" s="87">
        <v>14</v>
      </c>
      <c r="N84" s="77">
        <v>1330</v>
      </c>
      <c r="O84" s="77">
        <f t="shared" si="3"/>
        <v>1197</v>
      </c>
      <c r="P84" s="77">
        <f t="shared" si="4"/>
        <v>1130.5</v>
      </c>
      <c r="Q84" s="77">
        <f t="shared" si="5"/>
        <v>1064</v>
      </c>
      <c r="R84" s="77">
        <v>1060</v>
      </c>
      <c r="S84" s="77">
        <v>970</v>
      </c>
      <c r="T84" s="77">
        <v>870</v>
      </c>
      <c r="U84" s="77">
        <v>770</v>
      </c>
      <c r="V84" s="80"/>
    </row>
    <row r="85" spans="1:22" ht="81" customHeight="1">
      <c r="A85" s="44">
        <v>78</v>
      </c>
      <c r="B85" s="48"/>
      <c r="C85" s="44" t="s">
        <v>1155</v>
      </c>
      <c r="D85" s="43" t="s">
        <v>1219</v>
      </c>
      <c r="E85" s="43" t="s">
        <v>1105</v>
      </c>
      <c r="F85" s="68">
        <v>3</v>
      </c>
      <c r="G85" s="68" t="s">
        <v>1084</v>
      </c>
      <c r="H85" s="43" t="s">
        <v>1106</v>
      </c>
      <c r="I85" s="43">
        <v>2</v>
      </c>
      <c r="J85" s="43" t="s">
        <v>1087</v>
      </c>
      <c r="K85" s="43">
        <v>1</v>
      </c>
      <c r="L85" s="68">
        <v>1</v>
      </c>
      <c r="M85" s="87">
        <v>14</v>
      </c>
      <c r="N85" s="77">
        <v>1330</v>
      </c>
      <c r="O85" s="77">
        <f t="shared" si="3"/>
        <v>1197</v>
      </c>
      <c r="P85" s="77">
        <f t="shared" si="4"/>
        <v>1130.5</v>
      </c>
      <c r="Q85" s="77">
        <f t="shared" si="5"/>
        <v>1064</v>
      </c>
      <c r="R85" s="77">
        <v>1060</v>
      </c>
      <c r="S85" s="77">
        <v>970</v>
      </c>
      <c r="T85" s="77">
        <v>870</v>
      </c>
      <c r="U85" s="77">
        <v>770</v>
      </c>
      <c r="V85" s="80"/>
    </row>
    <row r="86" spans="1:22" ht="81" customHeight="1">
      <c r="A86" s="44">
        <v>79</v>
      </c>
      <c r="B86" s="48"/>
      <c r="C86" s="44" t="s">
        <v>1156</v>
      </c>
      <c r="D86" s="43" t="s">
        <v>1220</v>
      </c>
      <c r="E86" s="43" t="s">
        <v>1105</v>
      </c>
      <c r="F86" s="68">
        <v>3</v>
      </c>
      <c r="G86" s="68" t="s">
        <v>1084</v>
      </c>
      <c r="H86" s="43" t="s">
        <v>1106</v>
      </c>
      <c r="I86" s="43">
        <v>2</v>
      </c>
      <c r="J86" s="43" t="s">
        <v>1088</v>
      </c>
      <c r="K86" s="43">
        <v>2</v>
      </c>
      <c r="L86" s="68">
        <v>1</v>
      </c>
      <c r="M86" s="87">
        <v>14</v>
      </c>
      <c r="N86" s="77">
        <v>1330</v>
      </c>
      <c r="O86" s="77">
        <f t="shared" si="3"/>
        <v>1197</v>
      </c>
      <c r="P86" s="77">
        <f t="shared" si="4"/>
        <v>1130.5</v>
      </c>
      <c r="Q86" s="77">
        <f t="shared" si="5"/>
        <v>1064</v>
      </c>
      <c r="R86" s="77">
        <v>1060</v>
      </c>
      <c r="S86" s="77">
        <v>970</v>
      </c>
      <c r="T86" s="77">
        <v>870</v>
      </c>
      <c r="U86" s="77">
        <v>770</v>
      </c>
      <c r="V86" s="80"/>
    </row>
    <row r="87" spans="1:22" ht="81" customHeight="1">
      <c r="A87" s="44">
        <v>80</v>
      </c>
      <c r="C87" s="44" t="s">
        <v>1436</v>
      </c>
      <c r="D87" s="43" t="s">
        <v>1470</v>
      </c>
      <c r="E87" s="43"/>
      <c r="F87" s="68"/>
      <c r="G87" s="68"/>
      <c r="H87" s="43"/>
      <c r="I87" s="43"/>
      <c r="J87" s="43"/>
      <c r="K87" s="43"/>
      <c r="L87" s="68"/>
      <c r="M87" s="87">
        <v>14</v>
      </c>
      <c r="N87" s="77">
        <v>1330</v>
      </c>
      <c r="O87" s="77">
        <f t="shared" si="3"/>
        <v>1197</v>
      </c>
      <c r="P87" s="77">
        <f t="shared" si="4"/>
        <v>1130.5</v>
      </c>
      <c r="Q87" s="77">
        <f t="shared" si="5"/>
        <v>1064</v>
      </c>
      <c r="R87" s="77">
        <v>1060</v>
      </c>
      <c r="S87" s="77">
        <v>970</v>
      </c>
      <c r="T87" s="77">
        <v>870</v>
      </c>
      <c r="U87" s="77">
        <v>770</v>
      </c>
      <c r="V87" s="80"/>
    </row>
    <row r="88" spans="1:22" ht="81" customHeight="1">
      <c r="A88" s="44">
        <v>81</v>
      </c>
      <c r="B88" s="42"/>
      <c r="C88" s="44" t="s">
        <v>1157</v>
      </c>
      <c r="D88" s="43" t="s">
        <v>1221</v>
      </c>
      <c r="E88" s="43" t="s">
        <v>1105</v>
      </c>
      <c r="F88" s="68">
        <v>3</v>
      </c>
      <c r="G88" s="68" t="s">
        <v>1084</v>
      </c>
      <c r="H88" s="43" t="s">
        <v>1107</v>
      </c>
      <c r="I88" s="43">
        <v>3</v>
      </c>
      <c r="J88" s="43" t="s">
        <v>1087</v>
      </c>
      <c r="K88" s="43">
        <v>1</v>
      </c>
      <c r="L88" s="68">
        <v>1</v>
      </c>
      <c r="M88" s="87">
        <v>14</v>
      </c>
      <c r="N88" s="77">
        <v>1330</v>
      </c>
      <c r="O88" s="77">
        <f t="shared" si="3"/>
        <v>1197</v>
      </c>
      <c r="P88" s="77">
        <f t="shared" si="4"/>
        <v>1130.5</v>
      </c>
      <c r="Q88" s="77">
        <f t="shared" si="5"/>
        <v>1064</v>
      </c>
      <c r="R88" s="77">
        <v>1060</v>
      </c>
      <c r="S88" s="77">
        <v>970</v>
      </c>
      <c r="T88" s="77">
        <v>870</v>
      </c>
      <c r="U88" s="77">
        <v>770</v>
      </c>
      <c r="V88" s="80"/>
    </row>
    <row r="89" spans="1:22" ht="81" customHeight="1">
      <c r="A89" s="44">
        <v>82</v>
      </c>
      <c r="B89" s="42"/>
      <c r="C89" s="44" t="s">
        <v>1158</v>
      </c>
      <c r="D89" s="43" t="s">
        <v>1222</v>
      </c>
      <c r="E89" s="43" t="s">
        <v>1105</v>
      </c>
      <c r="F89" s="68">
        <v>3</v>
      </c>
      <c r="G89" s="68" t="s">
        <v>1084</v>
      </c>
      <c r="H89" s="43" t="s">
        <v>1107</v>
      </c>
      <c r="I89" s="43">
        <v>3</v>
      </c>
      <c r="J89" s="43" t="s">
        <v>1088</v>
      </c>
      <c r="K89" s="43">
        <v>2</v>
      </c>
      <c r="L89" s="68">
        <v>1</v>
      </c>
      <c r="M89" s="87">
        <v>14</v>
      </c>
      <c r="N89" s="77">
        <v>1330</v>
      </c>
      <c r="O89" s="77">
        <f t="shared" si="3"/>
        <v>1197</v>
      </c>
      <c r="P89" s="77">
        <f t="shared" si="4"/>
        <v>1130.5</v>
      </c>
      <c r="Q89" s="77">
        <f t="shared" si="5"/>
        <v>1064</v>
      </c>
      <c r="R89" s="77">
        <v>1060</v>
      </c>
      <c r="S89" s="77">
        <v>970</v>
      </c>
      <c r="T89" s="77">
        <v>870</v>
      </c>
      <c r="U89" s="77">
        <v>770</v>
      </c>
      <c r="V89" s="80"/>
    </row>
    <row r="90" spans="1:22" ht="81" customHeight="1">
      <c r="A90" s="44">
        <v>83</v>
      </c>
      <c r="B90" s="42"/>
      <c r="C90" s="44" t="s">
        <v>1159</v>
      </c>
      <c r="D90" s="43" t="s">
        <v>1223</v>
      </c>
      <c r="E90" s="43" t="s">
        <v>1105</v>
      </c>
      <c r="F90" s="68">
        <v>3</v>
      </c>
      <c r="G90" s="68" t="s">
        <v>1097</v>
      </c>
      <c r="H90" s="43" t="s">
        <v>1086</v>
      </c>
      <c r="I90" s="43">
        <v>1</v>
      </c>
      <c r="J90" s="43" t="s">
        <v>1087</v>
      </c>
      <c r="K90" s="43">
        <v>1</v>
      </c>
      <c r="L90" s="68">
        <v>1</v>
      </c>
      <c r="M90" s="87">
        <v>14</v>
      </c>
      <c r="N90" s="77">
        <v>1330</v>
      </c>
      <c r="O90" s="77">
        <f t="shared" si="3"/>
        <v>1197</v>
      </c>
      <c r="P90" s="77">
        <f t="shared" si="4"/>
        <v>1130.5</v>
      </c>
      <c r="Q90" s="77">
        <f t="shared" si="5"/>
        <v>1064</v>
      </c>
      <c r="R90" s="77">
        <v>1060</v>
      </c>
      <c r="S90" s="77">
        <v>970</v>
      </c>
      <c r="T90" s="77">
        <v>870</v>
      </c>
      <c r="U90" s="77">
        <v>770</v>
      </c>
      <c r="V90" s="80"/>
    </row>
    <row r="91" spans="1:22" ht="81" customHeight="1">
      <c r="A91" s="44">
        <v>84</v>
      </c>
      <c r="B91" s="42"/>
      <c r="C91" s="44" t="s">
        <v>1160</v>
      </c>
      <c r="D91" s="43" t="s">
        <v>1224</v>
      </c>
      <c r="E91" s="43" t="s">
        <v>1105</v>
      </c>
      <c r="F91" s="68">
        <v>3</v>
      </c>
      <c r="G91" s="68" t="s">
        <v>1097</v>
      </c>
      <c r="H91" s="43" t="s">
        <v>1086</v>
      </c>
      <c r="I91" s="43">
        <v>1</v>
      </c>
      <c r="J91" s="43" t="s">
        <v>1088</v>
      </c>
      <c r="K91" s="43">
        <v>2</v>
      </c>
      <c r="L91" s="68">
        <v>1</v>
      </c>
      <c r="M91" s="87">
        <v>14</v>
      </c>
      <c r="N91" s="77">
        <v>1330</v>
      </c>
      <c r="O91" s="77">
        <f t="shared" si="3"/>
        <v>1197</v>
      </c>
      <c r="P91" s="77">
        <f t="shared" si="4"/>
        <v>1130.5</v>
      </c>
      <c r="Q91" s="77">
        <f t="shared" si="5"/>
        <v>1064</v>
      </c>
      <c r="R91" s="77">
        <v>1060</v>
      </c>
      <c r="S91" s="77">
        <v>970</v>
      </c>
      <c r="T91" s="77">
        <v>870</v>
      </c>
      <c r="U91" s="77">
        <v>770</v>
      </c>
      <c r="V91" s="80"/>
    </row>
    <row r="92" spans="1:22" ht="81" customHeight="1">
      <c r="A92" s="44">
        <v>85</v>
      </c>
      <c r="B92" s="42"/>
      <c r="C92" s="44" t="s">
        <v>1161</v>
      </c>
      <c r="D92" s="43" t="s">
        <v>1225</v>
      </c>
      <c r="E92" s="43" t="s">
        <v>1105</v>
      </c>
      <c r="F92" s="68">
        <v>3</v>
      </c>
      <c r="G92" s="68" t="s">
        <v>1097</v>
      </c>
      <c r="H92" s="43" t="s">
        <v>1106</v>
      </c>
      <c r="I92" s="43">
        <v>2</v>
      </c>
      <c r="J92" s="43" t="s">
        <v>1087</v>
      </c>
      <c r="K92" s="43">
        <v>1</v>
      </c>
      <c r="L92" s="68">
        <v>1</v>
      </c>
      <c r="M92" s="87">
        <v>14</v>
      </c>
      <c r="N92" s="77">
        <v>1330</v>
      </c>
      <c r="O92" s="77">
        <f t="shared" si="3"/>
        <v>1197</v>
      </c>
      <c r="P92" s="77">
        <f t="shared" si="4"/>
        <v>1130.5</v>
      </c>
      <c r="Q92" s="77">
        <f t="shared" si="5"/>
        <v>1064</v>
      </c>
      <c r="R92" s="77">
        <v>1060</v>
      </c>
      <c r="S92" s="77">
        <v>970</v>
      </c>
      <c r="T92" s="77">
        <v>870</v>
      </c>
      <c r="U92" s="77">
        <v>770</v>
      </c>
      <c r="V92" s="80"/>
    </row>
    <row r="93" spans="1:22" ht="81" customHeight="1">
      <c r="A93" s="44">
        <v>86</v>
      </c>
      <c r="B93" s="42"/>
      <c r="C93" s="44" t="s">
        <v>1162</v>
      </c>
      <c r="D93" s="43" t="s">
        <v>1226</v>
      </c>
      <c r="E93" s="43" t="s">
        <v>1105</v>
      </c>
      <c r="F93" s="68">
        <v>3</v>
      </c>
      <c r="G93" s="68" t="s">
        <v>1097</v>
      </c>
      <c r="H93" s="43" t="s">
        <v>1106</v>
      </c>
      <c r="I93" s="43">
        <v>2</v>
      </c>
      <c r="J93" s="43" t="s">
        <v>1088</v>
      </c>
      <c r="K93" s="43">
        <v>2</v>
      </c>
      <c r="L93" s="68">
        <v>1</v>
      </c>
      <c r="M93" s="87">
        <v>14</v>
      </c>
      <c r="N93" s="77">
        <v>1330</v>
      </c>
      <c r="O93" s="77">
        <f t="shared" si="3"/>
        <v>1197</v>
      </c>
      <c r="P93" s="77">
        <f t="shared" si="4"/>
        <v>1130.5</v>
      </c>
      <c r="Q93" s="77">
        <f t="shared" si="5"/>
        <v>1064</v>
      </c>
      <c r="R93" s="77">
        <v>1060</v>
      </c>
      <c r="S93" s="77">
        <v>970</v>
      </c>
      <c r="T93" s="77">
        <v>870</v>
      </c>
      <c r="U93" s="77">
        <v>770</v>
      </c>
      <c r="V93" s="80"/>
    </row>
    <row r="94" spans="1:22" ht="81" customHeight="1">
      <c r="A94" s="44">
        <v>87</v>
      </c>
      <c r="C94" s="44" t="s">
        <v>1435</v>
      </c>
      <c r="D94" s="43" t="s">
        <v>1471</v>
      </c>
      <c r="E94" s="43"/>
      <c r="F94" s="68"/>
      <c r="G94" s="68"/>
      <c r="H94" s="43"/>
      <c r="I94" s="43"/>
      <c r="J94" s="43"/>
      <c r="K94" s="43"/>
      <c r="L94" s="68"/>
      <c r="M94" s="87">
        <v>14</v>
      </c>
      <c r="N94" s="77">
        <v>1330</v>
      </c>
      <c r="O94" s="77">
        <f t="shared" si="3"/>
        <v>1197</v>
      </c>
      <c r="P94" s="77">
        <f t="shared" si="4"/>
        <v>1130.5</v>
      </c>
      <c r="Q94" s="77">
        <f t="shared" si="5"/>
        <v>1064</v>
      </c>
      <c r="R94" s="77">
        <v>1060</v>
      </c>
      <c r="S94" s="77">
        <v>970</v>
      </c>
      <c r="T94" s="77">
        <v>870</v>
      </c>
      <c r="U94" s="77">
        <v>770</v>
      </c>
      <c r="V94" s="80"/>
    </row>
    <row r="95" spans="1:22" ht="81" customHeight="1">
      <c r="A95" s="44">
        <v>88</v>
      </c>
      <c r="B95" s="48"/>
      <c r="C95" s="44" t="s">
        <v>1163</v>
      </c>
      <c r="D95" s="43" t="s">
        <v>1227</v>
      </c>
      <c r="E95" s="43" t="s">
        <v>1105</v>
      </c>
      <c r="F95" s="68">
        <v>3</v>
      </c>
      <c r="G95" s="68" t="s">
        <v>1097</v>
      </c>
      <c r="H95" s="43" t="s">
        <v>1107</v>
      </c>
      <c r="I95" s="43">
        <v>3</v>
      </c>
      <c r="J95" s="43" t="s">
        <v>1087</v>
      </c>
      <c r="K95" s="43">
        <v>1</v>
      </c>
      <c r="L95" s="68">
        <v>1</v>
      </c>
      <c r="M95" s="87">
        <v>14</v>
      </c>
      <c r="N95" s="77">
        <v>1330</v>
      </c>
      <c r="O95" s="77">
        <f t="shared" si="3"/>
        <v>1197</v>
      </c>
      <c r="P95" s="77">
        <f t="shared" si="4"/>
        <v>1130.5</v>
      </c>
      <c r="Q95" s="77">
        <f t="shared" si="5"/>
        <v>1064</v>
      </c>
      <c r="R95" s="77">
        <v>1060</v>
      </c>
      <c r="S95" s="77">
        <v>970</v>
      </c>
      <c r="T95" s="77">
        <v>870</v>
      </c>
      <c r="U95" s="77">
        <v>770</v>
      </c>
      <c r="V95" s="80"/>
    </row>
    <row r="96" spans="1:22" ht="81" customHeight="1">
      <c r="A96" s="44">
        <v>89</v>
      </c>
      <c r="B96" s="42"/>
      <c r="C96" s="44" t="s">
        <v>1164</v>
      </c>
      <c r="D96" s="43" t="s">
        <v>1228</v>
      </c>
      <c r="E96" s="43" t="s">
        <v>1105</v>
      </c>
      <c r="F96" s="68">
        <v>3</v>
      </c>
      <c r="G96" s="68" t="s">
        <v>1097</v>
      </c>
      <c r="H96" s="43" t="s">
        <v>1107</v>
      </c>
      <c r="I96" s="43">
        <v>3</v>
      </c>
      <c r="J96" s="43" t="s">
        <v>1095</v>
      </c>
      <c r="K96" s="43">
        <v>3</v>
      </c>
      <c r="L96" s="68">
        <v>1</v>
      </c>
      <c r="M96" s="87">
        <v>14</v>
      </c>
      <c r="N96" s="77">
        <v>1330</v>
      </c>
      <c r="O96" s="77">
        <f t="shared" si="3"/>
        <v>1197</v>
      </c>
      <c r="P96" s="77">
        <f t="shared" si="4"/>
        <v>1130.5</v>
      </c>
      <c r="Q96" s="77">
        <f t="shared" si="5"/>
        <v>1064</v>
      </c>
      <c r="R96" s="77">
        <v>1060</v>
      </c>
      <c r="S96" s="77">
        <v>970</v>
      </c>
      <c r="T96" s="77">
        <v>870</v>
      </c>
      <c r="U96" s="77">
        <v>770</v>
      </c>
      <c r="V96" s="80"/>
    </row>
    <row r="97" spans="1:22" ht="81" customHeight="1">
      <c r="A97" s="44">
        <v>90</v>
      </c>
      <c r="B97" s="48"/>
      <c r="C97" s="44" t="s">
        <v>1165</v>
      </c>
      <c r="D97" s="43" t="s">
        <v>1229</v>
      </c>
      <c r="E97" s="43" t="s">
        <v>1105</v>
      </c>
      <c r="F97" s="68">
        <v>3</v>
      </c>
      <c r="G97" s="68" t="s">
        <v>1098</v>
      </c>
      <c r="H97" s="43" t="s">
        <v>1106</v>
      </c>
      <c r="I97" s="43">
        <v>2</v>
      </c>
      <c r="J97" s="43" t="s">
        <v>1087</v>
      </c>
      <c r="K97" s="43">
        <v>1</v>
      </c>
      <c r="L97" s="68">
        <v>1</v>
      </c>
      <c r="M97" s="87">
        <v>14</v>
      </c>
      <c r="N97" s="77">
        <v>1330</v>
      </c>
      <c r="O97" s="77">
        <f t="shared" si="3"/>
        <v>1197</v>
      </c>
      <c r="P97" s="77">
        <f t="shared" si="4"/>
        <v>1130.5</v>
      </c>
      <c r="Q97" s="77">
        <f t="shared" si="5"/>
        <v>1064</v>
      </c>
      <c r="R97" s="77">
        <v>1060</v>
      </c>
      <c r="S97" s="77">
        <v>970</v>
      </c>
      <c r="T97" s="77">
        <v>870</v>
      </c>
      <c r="U97" s="77">
        <v>770</v>
      </c>
      <c r="V97" s="80"/>
    </row>
    <row r="98" spans="1:22" ht="81" customHeight="1">
      <c r="A98" s="44">
        <v>91</v>
      </c>
      <c r="C98" s="44" t="s">
        <v>1434</v>
      </c>
      <c r="D98" s="43" t="s">
        <v>1472</v>
      </c>
      <c r="E98" s="43"/>
      <c r="F98" s="68"/>
      <c r="G98" s="68"/>
      <c r="H98" s="43"/>
      <c r="I98" s="43"/>
      <c r="J98" s="43"/>
      <c r="K98" s="43"/>
      <c r="L98" s="68"/>
      <c r="M98" s="87">
        <v>14</v>
      </c>
      <c r="N98" s="77">
        <v>1330</v>
      </c>
      <c r="O98" s="77">
        <f t="shared" si="3"/>
        <v>1197</v>
      </c>
      <c r="P98" s="77">
        <f t="shared" si="4"/>
        <v>1130.5</v>
      </c>
      <c r="Q98" s="77">
        <f t="shared" si="5"/>
        <v>1064</v>
      </c>
      <c r="R98" s="77">
        <v>1060</v>
      </c>
      <c r="S98" s="77">
        <v>970</v>
      </c>
      <c r="T98" s="77">
        <v>870</v>
      </c>
      <c r="U98" s="77">
        <v>770</v>
      </c>
      <c r="V98" s="80"/>
    </row>
    <row r="99" spans="1:22" ht="81" customHeight="1">
      <c r="A99" s="44">
        <v>92</v>
      </c>
      <c r="C99" s="44" t="s">
        <v>1433</v>
      </c>
      <c r="D99" s="43" t="s">
        <v>1473</v>
      </c>
      <c r="E99" s="43"/>
      <c r="F99" s="68"/>
      <c r="G99" s="68"/>
      <c r="H99" s="43"/>
      <c r="I99" s="43"/>
      <c r="J99" s="43"/>
      <c r="K99" s="43"/>
      <c r="L99" s="68"/>
      <c r="M99" s="87">
        <v>14</v>
      </c>
      <c r="N99" s="77">
        <v>1330</v>
      </c>
      <c r="O99" s="77">
        <f t="shared" si="3"/>
        <v>1197</v>
      </c>
      <c r="P99" s="77">
        <f t="shared" si="4"/>
        <v>1130.5</v>
      </c>
      <c r="Q99" s="77">
        <f t="shared" si="5"/>
        <v>1064</v>
      </c>
      <c r="R99" s="77">
        <v>1060</v>
      </c>
      <c r="S99" s="77">
        <v>970</v>
      </c>
      <c r="T99" s="77">
        <v>870</v>
      </c>
      <c r="U99" s="77">
        <v>770</v>
      </c>
      <c r="V99" s="80"/>
    </row>
    <row r="100" spans="1:22" ht="81" customHeight="1">
      <c r="A100" s="44">
        <v>93</v>
      </c>
      <c r="B100" s="48"/>
      <c r="C100" s="44" t="s">
        <v>1166</v>
      </c>
      <c r="D100" s="43" t="s">
        <v>1230</v>
      </c>
      <c r="E100" s="43" t="s">
        <v>1105</v>
      </c>
      <c r="F100" s="68">
        <v>3</v>
      </c>
      <c r="G100" s="68" t="s">
        <v>1099</v>
      </c>
      <c r="H100" s="43" t="s">
        <v>1106</v>
      </c>
      <c r="I100" s="43">
        <v>2</v>
      </c>
      <c r="J100" s="43" t="s">
        <v>1087</v>
      </c>
      <c r="K100" s="43">
        <v>1</v>
      </c>
      <c r="L100" s="68">
        <v>1</v>
      </c>
      <c r="M100" s="87">
        <v>14</v>
      </c>
      <c r="N100" s="77">
        <v>1330</v>
      </c>
      <c r="O100" s="77">
        <f t="shared" si="3"/>
        <v>1197</v>
      </c>
      <c r="P100" s="77">
        <f t="shared" si="4"/>
        <v>1130.5</v>
      </c>
      <c r="Q100" s="77">
        <f t="shared" si="5"/>
        <v>1064</v>
      </c>
      <c r="R100" s="77">
        <v>1060</v>
      </c>
      <c r="S100" s="77">
        <v>970</v>
      </c>
      <c r="T100" s="77">
        <v>870</v>
      </c>
      <c r="U100" s="77">
        <v>770</v>
      </c>
      <c r="V100" s="80"/>
    </row>
    <row r="101" spans="1:22" ht="81" customHeight="1">
      <c r="A101" s="44">
        <v>94</v>
      </c>
      <c r="C101" s="44" t="s">
        <v>1432</v>
      </c>
      <c r="D101" s="43" t="s">
        <v>1474</v>
      </c>
      <c r="E101" s="43"/>
      <c r="F101" s="68"/>
      <c r="G101" s="68"/>
      <c r="H101" s="43"/>
      <c r="I101" s="43"/>
      <c r="J101" s="43"/>
      <c r="K101" s="43"/>
      <c r="L101" s="68"/>
      <c r="M101" s="87">
        <v>14</v>
      </c>
      <c r="N101" s="77">
        <v>1330</v>
      </c>
      <c r="O101" s="77">
        <f t="shared" si="3"/>
        <v>1197</v>
      </c>
      <c r="P101" s="77">
        <f t="shared" si="4"/>
        <v>1130.5</v>
      </c>
      <c r="Q101" s="77">
        <f t="shared" si="5"/>
        <v>1064</v>
      </c>
      <c r="R101" s="77">
        <v>1060</v>
      </c>
      <c r="S101" s="77">
        <v>970</v>
      </c>
      <c r="T101" s="77">
        <v>870</v>
      </c>
      <c r="U101" s="77">
        <v>770</v>
      </c>
      <c r="V101" s="80"/>
    </row>
    <row r="102" spans="1:22" ht="81" customHeight="1">
      <c r="A102" s="44">
        <v>95</v>
      </c>
      <c r="C102" s="44" t="s">
        <v>1416</v>
      </c>
      <c r="D102" s="43" t="s">
        <v>1475</v>
      </c>
      <c r="E102" s="43"/>
      <c r="F102" s="68"/>
      <c r="G102" s="68"/>
      <c r="H102" s="43"/>
      <c r="I102" s="43"/>
      <c r="J102" s="43"/>
      <c r="K102" s="43"/>
      <c r="L102" s="68"/>
      <c r="M102" s="87">
        <v>14</v>
      </c>
      <c r="N102" s="77">
        <v>1330</v>
      </c>
      <c r="O102" s="77">
        <f t="shared" si="3"/>
        <v>1197</v>
      </c>
      <c r="P102" s="77">
        <f t="shared" si="4"/>
        <v>1130.5</v>
      </c>
      <c r="Q102" s="77">
        <f t="shared" si="5"/>
        <v>1064</v>
      </c>
      <c r="R102" s="77">
        <v>1060</v>
      </c>
      <c r="S102" s="77">
        <v>970</v>
      </c>
      <c r="T102" s="77">
        <v>870</v>
      </c>
      <c r="U102" s="77">
        <v>770</v>
      </c>
      <c r="V102" s="80"/>
    </row>
    <row r="103" spans="1:22" ht="81" customHeight="1">
      <c r="A103" s="44">
        <v>96</v>
      </c>
      <c r="C103" s="44" t="s">
        <v>1415</v>
      </c>
      <c r="D103" s="43" t="s">
        <v>1476</v>
      </c>
      <c r="E103" s="43"/>
      <c r="F103" s="68"/>
      <c r="G103" s="68"/>
      <c r="H103" s="43"/>
      <c r="I103" s="43"/>
      <c r="J103" s="43"/>
      <c r="K103" s="43"/>
      <c r="L103" s="68"/>
      <c r="M103" s="87">
        <v>14</v>
      </c>
      <c r="N103" s="77">
        <v>1330</v>
      </c>
      <c r="O103" s="77">
        <f t="shared" si="3"/>
        <v>1197</v>
      </c>
      <c r="P103" s="77">
        <f t="shared" si="4"/>
        <v>1130.5</v>
      </c>
      <c r="Q103" s="77">
        <f t="shared" si="5"/>
        <v>1064</v>
      </c>
      <c r="R103" s="77">
        <v>1060</v>
      </c>
      <c r="S103" s="77">
        <v>970</v>
      </c>
      <c r="T103" s="77">
        <v>870</v>
      </c>
      <c r="U103" s="77">
        <v>770</v>
      </c>
      <c r="V103" s="80"/>
    </row>
    <row r="104" spans="1:22" ht="81" customHeight="1">
      <c r="A104" s="44">
        <v>97</v>
      </c>
      <c r="C104" s="44" t="s">
        <v>1418</v>
      </c>
      <c r="D104" s="43" t="s">
        <v>1477</v>
      </c>
      <c r="E104" s="43"/>
      <c r="F104" s="68"/>
      <c r="G104" s="68"/>
      <c r="H104" s="43"/>
      <c r="I104" s="43"/>
      <c r="J104" s="43"/>
      <c r="K104" s="43"/>
      <c r="L104" s="68"/>
      <c r="M104" s="87">
        <v>14</v>
      </c>
      <c r="N104" s="77">
        <v>1330</v>
      </c>
      <c r="O104" s="77">
        <f t="shared" si="3"/>
        <v>1197</v>
      </c>
      <c r="P104" s="77">
        <f t="shared" si="4"/>
        <v>1130.5</v>
      </c>
      <c r="Q104" s="77">
        <f t="shared" si="5"/>
        <v>1064</v>
      </c>
      <c r="R104" s="77">
        <v>1060</v>
      </c>
      <c r="S104" s="77">
        <v>970</v>
      </c>
      <c r="T104" s="77">
        <v>870</v>
      </c>
      <c r="U104" s="77">
        <v>770</v>
      </c>
      <c r="V104" s="80"/>
    </row>
    <row r="105" spans="1:22" ht="81" customHeight="1">
      <c r="A105" s="44">
        <v>98</v>
      </c>
      <c r="C105" s="44" t="s">
        <v>1417</v>
      </c>
      <c r="D105" s="43" t="s">
        <v>1478</v>
      </c>
      <c r="E105" s="43"/>
      <c r="F105" s="68"/>
      <c r="G105" s="68"/>
      <c r="H105" s="43"/>
      <c r="I105" s="43"/>
      <c r="J105" s="43"/>
      <c r="K105" s="43"/>
      <c r="L105" s="68"/>
      <c r="M105" s="87">
        <v>14</v>
      </c>
      <c r="N105" s="77">
        <v>1330</v>
      </c>
      <c r="O105" s="77">
        <f t="shared" si="3"/>
        <v>1197</v>
      </c>
      <c r="P105" s="77">
        <f t="shared" si="4"/>
        <v>1130.5</v>
      </c>
      <c r="Q105" s="77">
        <f t="shared" si="5"/>
        <v>1064</v>
      </c>
      <c r="R105" s="77">
        <v>1060</v>
      </c>
      <c r="S105" s="77">
        <v>970</v>
      </c>
      <c r="T105" s="77">
        <v>870</v>
      </c>
      <c r="U105" s="77">
        <v>770</v>
      </c>
      <c r="V105" s="80"/>
    </row>
    <row r="106" spans="1:22" ht="81" customHeight="1">
      <c r="A106" s="44">
        <v>99</v>
      </c>
      <c r="B106" s="42"/>
      <c r="C106" s="44" t="s">
        <v>1167</v>
      </c>
      <c r="D106" s="43" t="s">
        <v>1231</v>
      </c>
      <c r="E106" s="43" t="s">
        <v>1105</v>
      </c>
      <c r="F106" s="68">
        <v>3</v>
      </c>
      <c r="G106" s="68" t="s">
        <v>1100</v>
      </c>
      <c r="H106" s="43" t="s">
        <v>1106</v>
      </c>
      <c r="I106" s="43">
        <v>2</v>
      </c>
      <c r="J106" s="43" t="s">
        <v>1095</v>
      </c>
      <c r="K106" s="43">
        <v>3</v>
      </c>
      <c r="L106" s="68">
        <v>1</v>
      </c>
      <c r="M106" s="87">
        <v>14</v>
      </c>
      <c r="N106" s="77">
        <v>1330</v>
      </c>
      <c r="O106" s="77">
        <f t="shared" si="3"/>
        <v>1197</v>
      </c>
      <c r="P106" s="77">
        <f t="shared" si="4"/>
        <v>1130.5</v>
      </c>
      <c r="Q106" s="77">
        <f t="shared" si="5"/>
        <v>1064</v>
      </c>
      <c r="R106" s="77">
        <v>1060</v>
      </c>
      <c r="S106" s="77">
        <v>970</v>
      </c>
      <c r="T106" s="77">
        <v>870</v>
      </c>
      <c r="U106" s="77">
        <v>770</v>
      </c>
      <c r="V106" s="80"/>
    </row>
    <row r="107" spans="1:22" ht="81" customHeight="1">
      <c r="A107" s="44">
        <v>100</v>
      </c>
      <c r="C107" s="44" t="s">
        <v>1414</v>
      </c>
      <c r="D107" s="43" t="s">
        <v>1479</v>
      </c>
      <c r="E107" s="43"/>
      <c r="F107" s="68"/>
      <c r="G107" s="68"/>
      <c r="H107" s="43"/>
      <c r="I107" s="43"/>
      <c r="J107" s="43"/>
      <c r="K107" s="43"/>
      <c r="L107" s="68"/>
      <c r="M107" s="87">
        <v>14</v>
      </c>
      <c r="N107" s="77">
        <v>1330</v>
      </c>
      <c r="O107" s="77">
        <f t="shared" si="3"/>
        <v>1197</v>
      </c>
      <c r="P107" s="77">
        <f t="shared" si="4"/>
        <v>1130.5</v>
      </c>
      <c r="Q107" s="77">
        <f t="shared" si="5"/>
        <v>1064</v>
      </c>
      <c r="R107" s="77">
        <v>1060</v>
      </c>
      <c r="S107" s="77">
        <v>970</v>
      </c>
      <c r="T107" s="77">
        <v>870</v>
      </c>
      <c r="U107" s="77">
        <v>770</v>
      </c>
      <c r="V107" s="80"/>
    </row>
    <row r="108" spans="1:22" ht="81" customHeight="1">
      <c r="A108" s="44">
        <v>101</v>
      </c>
      <c r="C108" s="44" t="s">
        <v>1413</v>
      </c>
      <c r="D108" s="43" t="s">
        <v>1480</v>
      </c>
      <c r="E108" s="43"/>
      <c r="F108" s="68"/>
      <c r="G108" s="68"/>
      <c r="H108" s="43"/>
      <c r="I108" s="43"/>
      <c r="J108" s="43"/>
      <c r="K108" s="43"/>
      <c r="L108" s="68"/>
      <c r="M108" s="87">
        <v>14</v>
      </c>
      <c r="N108" s="77">
        <v>1330</v>
      </c>
      <c r="O108" s="77">
        <f t="shared" si="3"/>
        <v>1197</v>
      </c>
      <c r="P108" s="77">
        <f t="shared" si="4"/>
        <v>1130.5</v>
      </c>
      <c r="Q108" s="77">
        <f t="shared" si="5"/>
        <v>1064</v>
      </c>
      <c r="R108" s="77">
        <v>1060</v>
      </c>
      <c r="S108" s="77">
        <v>970</v>
      </c>
      <c r="T108" s="77">
        <v>870</v>
      </c>
      <c r="U108" s="77">
        <v>770</v>
      </c>
      <c r="V108" s="80"/>
    </row>
    <row r="109" spans="1:22" ht="81" customHeight="1">
      <c r="A109" s="44">
        <v>102</v>
      </c>
      <c r="C109" s="44" t="s">
        <v>1412</v>
      </c>
      <c r="D109" s="43" t="s">
        <v>1481</v>
      </c>
      <c r="E109" s="43"/>
      <c r="F109" s="68"/>
      <c r="G109" s="68"/>
      <c r="H109" s="43"/>
      <c r="I109" s="43"/>
      <c r="J109" s="43"/>
      <c r="K109" s="43"/>
      <c r="L109" s="68"/>
      <c r="M109" s="87">
        <v>14</v>
      </c>
      <c r="N109" s="77">
        <v>1330</v>
      </c>
      <c r="O109" s="77">
        <f t="shared" si="3"/>
        <v>1197</v>
      </c>
      <c r="P109" s="77">
        <f t="shared" si="4"/>
        <v>1130.5</v>
      </c>
      <c r="Q109" s="77">
        <f t="shared" si="5"/>
        <v>1064</v>
      </c>
      <c r="R109" s="77">
        <v>1060</v>
      </c>
      <c r="S109" s="77">
        <v>970</v>
      </c>
      <c r="T109" s="77">
        <v>870</v>
      </c>
      <c r="U109" s="77">
        <v>770</v>
      </c>
      <c r="V109" s="80"/>
    </row>
    <row r="110" spans="1:22" ht="81" customHeight="1">
      <c r="A110" s="44">
        <v>103</v>
      </c>
      <c r="C110" s="44" t="s">
        <v>1411</v>
      </c>
      <c r="D110" s="43" t="s">
        <v>1482</v>
      </c>
      <c r="E110" s="43"/>
      <c r="F110" s="68"/>
      <c r="G110" s="68"/>
      <c r="H110" s="43"/>
      <c r="I110" s="43"/>
      <c r="J110" s="43"/>
      <c r="K110" s="43"/>
      <c r="L110" s="68"/>
      <c r="M110" s="87">
        <v>14</v>
      </c>
      <c r="N110" s="77">
        <v>1330</v>
      </c>
      <c r="O110" s="77">
        <f t="shared" si="3"/>
        <v>1197</v>
      </c>
      <c r="P110" s="77">
        <f t="shared" si="4"/>
        <v>1130.5</v>
      </c>
      <c r="Q110" s="77">
        <f t="shared" si="5"/>
        <v>1064</v>
      </c>
      <c r="R110" s="77">
        <v>1060</v>
      </c>
      <c r="S110" s="77">
        <v>970</v>
      </c>
      <c r="T110" s="77">
        <v>870</v>
      </c>
      <c r="U110" s="77">
        <v>770</v>
      </c>
      <c r="V110" s="80"/>
    </row>
    <row r="111" spans="1:22" ht="81" customHeight="1">
      <c r="A111" s="44">
        <v>104</v>
      </c>
      <c r="B111" s="48"/>
      <c r="C111" s="44" t="s">
        <v>1234</v>
      </c>
      <c r="D111" s="43" t="s">
        <v>1265</v>
      </c>
      <c r="E111" s="48"/>
      <c r="F111" s="123"/>
      <c r="G111" s="124"/>
      <c r="H111" s="48"/>
      <c r="I111" s="48"/>
      <c r="J111" s="48"/>
      <c r="K111" s="48"/>
      <c r="L111" s="68">
        <v>20</v>
      </c>
      <c r="M111" s="87">
        <v>232</v>
      </c>
      <c r="N111" s="77">
        <v>650</v>
      </c>
      <c r="O111" s="77">
        <f>N111*0.9</f>
        <v>585</v>
      </c>
      <c r="P111" s="77">
        <f>N111*0.85</f>
        <v>552.5</v>
      </c>
      <c r="Q111" s="77">
        <f>N111*0.8</f>
        <v>520</v>
      </c>
      <c r="R111" s="77">
        <v>520</v>
      </c>
      <c r="S111" s="77">
        <v>470</v>
      </c>
      <c r="T111" s="77">
        <v>420</v>
      </c>
      <c r="U111" s="77">
        <v>380</v>
      </c>
      <c r="V111" s="80"/>
    </row>
    <row r="112" spans="1:22" ht="81" customHeight="1">
      <c r="A112" s="44">
        <v>105</v>
      </c>
      <c r="B112" s="42"/>
      <c r="C112" s="44" t="s">
        <v>1233</v>
      </c>
      <c r="D112" s="43" t="s">
        <v>1266</v>
      </c>
      <c r="E112" s="48"/>
      <c r="F112" s="123"/>
      <c r="G112" s="124"/>
      <c r="H112" s="48"/>
      <c r="I112" s="48"/>
      <c r="J112" s="48"/>
      <c r="K112" s="48"/>
      <c r="L112" s="68">
        <v>20</v>
      </c>
      <c r="M112" s="87">
        <v>18</v>
      </c>
      <c r="N112" s="77">
        <v>500</v>
      </c>
      <c r="O112" s="77">
        <f>N112*0.9</f>
        <v>450</v>
      </c>
      <c r="P112" s="77">
        <f>N112*0.85</f>
        <v>425</v>
      </c>
      <c r="Q112" s="77">
        <f>N112*0.8</f>
        <v>400</v>
      </c>
      <c r="R112" s="77">
        <v>400</v>
      </c>
      <c r="S112" s="77">
        <v>350</v>
      </c>
      <c r="T112" s="77">
        <v>320</v>
      </c>
      <c r="U112" s="77">
        <v>280</v>
      </c>
      <c r="V112" s="80"/>
    </row>
    <row r="113" spans="1:22" ht="81" customHeight="1">
      <c r="A113" s="44">
        <v>106</v>
      </c>
      <c r="B113" s="42"/>
      <c r="C113" s="44" t="s">
        <v>1235</v>
      </c>
      <c r="D113" s="43" t="s">
        <v>1267</v>
      </c>
      <c r="E113" s="48"/>
      <c r="F113" s="123"/>
      <c r="G113" s="124"/>
      <c r="H113" s="48"/>
      <c r="I113" s="48"/>
      <c r="J113" s="48"/>
      <c r="K113" s="48"/>
      <c r="L113" s="68">
        <v>20</v>
      </c>
      <c r="M113" s="87">
        <v>8</v>
      </c>
      <c r="N113" s="77">
        <v>200</v>
      </c>
      <c r="O113" s="77">
        <f>N113*0.9</f>
        <v>180</v>
      </c>
      <c r="P113" s="77">
        <f>N113*0.85</f>
        <v>170</v>
      </c>
      <c r="Q113" s="77">
        <f>N113*0.8</f>
        <v>160</v>
      </c>
      <c r="R113" s="77">
        <v>160</v>
      </c>
      <c r="S113" s="77">
        <v>130</v>
      </c>
      <c r="T113" s="77">
        <v>100</v>
      </c>
      <c r="U113" s="77">
        <v>80</v>
      </c>
      <c r="V113" s="80"/>
    </row>
    <row r="114" spans="1:22" ht="81" customHeight="1">
      <c r="A114" s="44">
        <v>107</v>
      </c>
      <c r="B114" s="42"/>
      <c r="C114" s="44" t="s">
        <v>1236</v>
      </c>
      <c r="D114" s="43" t="s">
        <v>1268</v>
      </c>
      <c r="E114" s="48"/>
      <c r="F114" s="123"/>
      <c r="G114" s="124"/>
      <c r="H114" s="48"/>
      <c r="I114" s="48"/>
      <c r="J114" s="48"/>
      <c r="K114" s="48"/>
      <c r="L114" s="68">
        <v>30</v>
      </c>
      <c r="M114" s="87">
        <v>20</v>
      </c>
      <c r="N114" s="77">
        <v>420</v>
      </c>
      <c r="O114" s="77">
        <f>N114*0.9</f>
        <v>378</v>
      </c>
      <c r="P114" s="77">
        <f>N114*0.85</f>
        <v>357</v>
      </c>
      <c r="Q114" s="77">
        <f>N114*0.8</f>
        <v>336</v>
      </c>
      <c r="R114" s="77">
        <v>330</v>
      </c>
      <c r="S114" s="77">
        <v>300</v>
      </c>
      <c r="T114" s="77">
        <v>280</v>
      </c>
      <c r="U114" s="77">
        <v>250</v>
      </c>
      <c r="V114" s="80"/>
    </row>
  </sheetData>
  <sheetProtection password="CC3B" sheet="1" objects="1" scenarios="1"/>
  <autoFilter ref="A7:AA114"/>
  <mergeCells count="4">
    <mergeCell ref="C2:D2"/>
    <mergeCell ref="C3:D3"/>
    <mergeCell ref="N5:Q5"/>
    <mergeCell ref="R5:U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71"/>
  <sheetViews>
    <sheetView zoomScaleNormal="100" workbookViewId="0">
      <pane xSplit="4" ySplit="6" topLeftCell="H10" activePane="bottomRight" state="frozen"/>
      <selection pane="topRight" activeCell="D1" sqref="D1"/>
      <selection pane="bottomLeft" activeCell="A3" sqref="A3"/>
      <selection pane="bottomRight" activeCell="D14" sqref="D14"/>
    </sheetView>
  </sheetViews>
  <sheetFormatPr defaultColWidth="9" defaultRowHeight="237" customHeight="1"/>
  <cols>
    <col min="1" max="1" width="5" style="57" customWidth="1"/>
    <col min="2" max="2" width="19.7109375" style="58" customWidth="1"/>
    <col min="3" max="3" width="10.7109375" style="58" customWidth="1"/>
    <col min="4" max="4" width="30" style="59" customWidth="1"/>
    <col min="5" max="5" width="36.42578125" style="60" hidden="1" customWidth="1"/>
    <col min="6" max="6" width="10.140625" style="59" customWidth="1"/>
    <col min="7" max="10" width="11.140625" style="58" customWidth="1"/>
    <col min="11" max="14" width="8.7109375" style="61" customWidth="1"/>
    <col min="15" max="15" width="15.42578125" style="58" customWidth="1"/>
    <col min="16" max="16" width="19.140625" style="58" customWidth="1"/>
    <col min="17" max="18" width="4" style="58" customWidth="1"/>
    <col min="19" max="16384" width="9" style="58"/>
  </cols>
  <sheetData>
    <row r="1" spans="1:15" ht="17.25" customHeight="1"/>
    <row r="2" spans="1:15" ht="17.25" customHeight="1">
      <c r="B2" s="78" t="s">
        <v>697</v>
      </c>
      <c r="C2" s="140" t="str">
        <f>Аптека!C2</f>
        <v>Выберите товар минимум на 5 тыс.руб.</v>
      </c>
      <c r="D2" s="141"/>
    </row>
    <row r="3" spans="1:15" ht="18" customHeight="1">
      <c r="B3" s="78" t="s">
        <v>698</v>
      </c>
      <c r="C3" s="140" t="str">
        <f>Аптека!C3</f>
        <v/>
      </c>
      <c r="D3" s="141"/>
    </row>
    <row r="4" spans="1:15" ht="20.25" customHeight="1">
      <c r="K4" s="72">
        <f>SUMPRODUCT(K8:K177,$O$8:$O$177)</f>
        <v>0</v>
      </c>
      <c r="L4" s="72">
        <f>SUMPRODUCT(L8:L177,$O$8:$O$177)</f>
        <v>0</v>
      </c>
      <c r="M4" s="72">
        <f>SUMPRODUCT(M8:M177,$O$8:$O$177)</f>
        <v>0</v>
      </c>
      <c r="N4" s="72">
        <f>SUMPRODUCT(N8:N177,$O$8:$O$177)</f>
        <v>0</v>
      </c>
      <c r="O4" s="71"/>
    </row>
    <row r="5" spans="1:15" ht="20.25" customHeight="1">
      <c r="A5" s="92"/>
      <c r="B5" s="93"/>
      <c r="C5" s="93"/>
      <c r="D5" s="94"/>
      <c r="E5" s="95"/>
      <c r="F5" s="96"/>
      <c r="G5" s="136" t="s">
        <v>891</v>
      </c>
      <c r="H5" s="135"/>
      <c r="I5" s="135"/>
      <c r="J5" s="135"/>
      <c r="K5" s="139" t="s">
        <v>892</v>
      </c>
      <c r="L5" s="142"/>
      <c r="M5" s="142"/>
      <c r="N5" s="143"/>
      <c r="O5" s="71"/>
    </row>
    <row r="6" spans="1:15" ht="20.25" customHeight="1">
      <c r="A6" s="62" t="s">
        <v>479</v>
      </c>
      <c r="B6" s="62" t="s">
        <v>481</v>
      </c>
      <c r="C6" s="62" t="s">
        <v>482</v>
      </c>
      <c r="D6" s="62" t="s">
        <v>483</v>
      </c>
      <c r="E6" s="63" t="s">
        <v>368</v>
      </c>
      <c r="F6" s="33" t="s">
        <v>530</v>
      </c>
      <c r="G6" s="37" t="s">
        <v>887</v>
      </c>
      <c r="H6" s="37" t="s">
        <v>888</v>
      </c>
      <c r="I6" s="37" t="s">
        <v>889</v>
      </c>
      <c r="J6" s="37" t="s">
        <v>890</v>
      </c>
      <c r="K6" s="62" t="s">
        <v>484</v>
      </c>
      <c r="L6" s="62" t="s">
        <v>485</v>
      </c>
      <c r="M6" s="62" t="s">
        <v>486</v>
      </c>
      <c r="N6" s="62" t="s">
        <v>487</v>
      </c>
      <c r="O6" s="53" t="s">
        <v>690</v>
      </c>
    </row>
    <row r="7" spans="1:15" ht="15" customHeight="1">
      <c r="A7" s="62"/>
      <c r="B7" s="62"/>
      <c r="C7" s="62"/>
      <c r="D7" s="62"/>
      <c r="E7" s="63"/>
      <c r="F7" s="62"/>
      <c r="G7" s="88">
        <v>0</v>
      </c>
      <c r="H7" s="88">
        <v>-0.1</v>
      </c>
      <c r="I7" s="88">
        <v>-0.15</v>
      </c>
      <c r="J7" s="88">
        <v>-0.2</v>
      </c>
      <c r="K7" s="62"/>
      <c r="L7" s="62"/>
      <c r="M7" s="62"/>
      <c r="N7" s="62"/>
      <c r="O7" s="53"/>
    </row>
    <row r="8" spans="1:15" ht="87.75" customHeight="1">
      <c r="A8" s="64">
        <v>1</v>
      </c>
      <c r="B8" s="64"/>
      <c r="C8" s="64" t="s">
        <v>703</v>
      </c>
      <c r="D8" s="65" t="s">
        <v>1020</v>
      </c>
      <c r="E8" s="66" t="s">
        <v>1261</v>
      </c>
      <c r="F8" s="106">
        <v>42</v>
      </c>
      <c r="G8" s="129">
        <v>190</v>
      </c>
      <c r="H8" s="129">
        <f>G8*0.9</f>
        <v>171</v>
      </c>
      <c r="I8" s="129">
        <f>G8*0.85</f>
        <v>161.5</v>
      </c>
      <c r="J8" s="129">
        <f>G8*0.8</f>
        <v>152</v>
      </c>
      <c r="K8" s="129">
        <v>120</v>
      </c>
      <c r="L8" s="129">
        <f>K8*0.9</f>
        <v>108</v>
      </c>
      <c r="M8" s="129">
        <f>K8*0.8</f>
        <v>96</v>
      </c>
      <c r="N8" s="129">
        <v>88</v>
      </c>
      <c r="O8" s="79"/>
    </row>
    <row r="9" spans="1:15" ht="87.75" customHeight="1">
      <c r="A9" s="64">
        <v>2</v>
      </c>
      <c r="B9" s="64"/>
      <c r="C9" s="64" t="s">
        <v>704</v>
      </c>
      <c r="D9" s="65" t="s">
        <v>1021</v>
      </c>
      <c r="E9" s="66" t="s">
        <v>705</v>
      </c>
      <c r="F9" s="106">
        <v>234</v>
      </c>
      <c r="G9" s="129">
        <v>290</v>
      </c>
      <c r="H9" s="129">
        <f t="shared" ref="H9:H69" si="0">G9*0.9</f>
        <v>261</v>
      </c>
      <c r="I9" s="129">
        <f t="shared" ref="I9:I69" si="1">G9*0.85</f>
        <v>246.5</v>
      </c>
      <c r="J9" s="129">
        <f t="shared" ref="J9:J69" si="2">G9*0.8</f>
        <v>232</v>
      </c>
      <c r="K9" s="129">
        <v>220</v>
      </c>
      <c r="L9" s="129">
        <v>180</v>
      </c>
      <c r="M9" s="129">
        <v>165</v>
      </c>
      <c r="N9" s="129">
        <v>160</v>
      </c>
      <c r="O9" s="79"/>
    </row>
    <row r="10" spans="1:15" ht="87.75" customHeight="1">
      <c r="A10" s="64">
        <v>3</v>
      </c>
      <c r="B10" s="64"/>
      <c r="C10" s="64" t="s">
        <v>706</v>
      </c>
      <c r="D10" s="65" t="s">
        <v>707</v>
      </c>
      <c r="E10" s="66" t="s">
        <v>708</v>
      </c>
      <c r="F10" s="106">
        <v>58</v>
      </c>
      <c r="G10" s="129">
        <v>180</v>
      </c>
      <c r="H10" s="129">
        <f t="shared" si="0"/>
        <v>162</v>
      </c>
      <c r="I10" s="129">
        <f t="shared" si="1"/>
        <v>153</v>
      </c>
      <c r="J10" s="129">
        <f t="shared" si="2"/>
        <v>144</v>
      </c>
      <c r="K10" s="129">
        <v>115</v>
      </c>
      <c r="L10" s="129">
        <v>104</v>
      </c>
      <c r="M10" s="129">
        <f>K10*0.8</f>
        <v>92</v>
      </c>
      <c r="N10" s="129">
        <v>85</v>
      </c>
      <c r="O10" s="79"/>
    </row>
    <row r="11" spans="1:15" ht="87.75" customHeight="1">
      <c r="A11" s="64">
        <v>4</v>
      </c>
      <c r="B11" s="64"/>
      <c r="C11" s="64" t="s">
        <v>709</v>
      </c>
      <c r="D11" s="65" t="s">
        <v>710</v>
      </c>
      <c r="E11" s="66" t="s">
        <v>711</v>
      </c>
      <c r="F11" s="106">
        <v>216</v>
      </c>
      <c r="G11" s="129">
        <v>310</v>
      </c>
      <c r="H11" s="129">
        <f t="shared" si="0"/>
        <v>279</v>
      </c>
      <c r="I11" s="129">
        <f t="shared" si="1"/>
        <v>263.5</v>
      </c>
      <c r="J11" s="129">
        <f t="shared" si="2"/>
        <v>248</v>
      </c>
      <c r="K11" s="129">
        <v>240</v>
      </c>
      <c r="L11" s="129">
        <f>K11*0.9</f>
        <v>216</v>
      </c>
      <c r="M11" s="129">
        <v>198</v>
      </c>
      <c r="N11" s="129">
        <v>174</v>
      </c>
      <c r="O11" s="79"/>
    </row>
    <row r="12" spans="1:15" ht="87.75" customHeight="1">
      <c r="A12" s="64">
        <v>5</v>
      </c>
      <c r="B12" s="64"/>
      <c r="C12" s="64" t="s">
        <v>712</v>
      </c>
      <c r="D12" s="65" t="s">
        <v>1022</v>
      </c>
      <c r="E12" s="66" t="s">
        <v>713</v>
      </c>
      <c r="F12" s="106">
        <v>46</v>
      </c>
      <c r="G12" s="129">
        <v>130</v>
      </c>
      <c r="H12" s="129">
        <f t="shared" si="0"/>
        <v>117</v>
      </c>
      <c r="I12" s="129">
        <f t="shared" si="1"/>
        <v>110.5</v>
      </c>
      <c r="J12" s="129">
        <f t="shared" si="2"/>
        <v>104</v>
      </c>
      <c r="K12" s="129">
        <v>104</v>
      </c>
      <c r="L12" s="129">
        <v>94</v>
      </c>
      <c r="M12" s="129">
        <v>84</v>
      </c>
      <c r="N12" s="129">
        <v>73</v>
      </c>
      <c r="O12" s="79"/>
    </row>
    <row r="13" spans="1:15" ht="87.75" customHeight="1">
      <c r="A13" s="64">
        <v>6</v>
      </c>
      <c r="B13" s="64"/>
      <c r="C13" s="64" t="s">
        <v>714</v>
      </c>
      <c r="D13" s="65" t="s">
        <v>1023</v>
      </c>
      <c r="E13" s="66" t="s">
        <v>715</v>
      </c>
      <c r="F13" s="106">
        <v>50</v>
      </c>
      <c r="G13" s="129">
        <v>130</v>
      </c>
      <c r="H13" s="129">
        <f t="shared" si="0"/>
        <v>117</v>
      </c>
      <c r="I13" s="129">
        <f t="shared" si="1"/>
        <v>110.5</v>
      </c>
      <c r="J13" s="129">
        <f t="shared" si="2"/>
        <v>104</v>
      </c>
      <c r="K13" s="129">
        <v>104</v>
      </c>
      <c r="L13" s="129">
        <v>94</v>
      </c>
      <c r="M13" s="129">
        <v>84</v>
      </c>
      <c r="N13" s="129">
        <v>73</v>
      </c>
      <c r="O13" s="79"/>
    </row>
    <row r="14" spans="1:15" ht="87.75" customHeight="1">
      <c r="A14" s="64">
        <v>7</v>
      </c>
      <c r="B14" s="64"/>
      <c r="C14" s="64" t="s">
        <v>716</v>
      </c>
      <c r="D14" s="65" t="s">
        <v>1024</v>
      </c>
      <c r="E14" s="66" t="s">
        <v>717</v>
      </c>
      <c r="F14" s="106">
        <v>206</v>
      </c>
      <c r="G14" s="129">
        <v>360</v>
      </c>
      <c r="H14" s="129">
        <f t="shared" si="0"/>
        <v>324</v>
      </c>
      <c r="I14" s="129">
        <f t="shared" si="1"/>
        <v>306</v>
      </c>
      <c r="J14" s="129">
        <f t="shared" si="2"/>
        <v>288</v>
      </c>
      <c r="K14" s="129">
        <v>270</v>
      </c>
      <c r="L14" s="129">
        <v>243</v>
      </c>
      <c r="M14" s="129">
        <v>230</v>
      </c>
      <c r="N14" s="129">
        <v>216</v>
      </c>
      <c r="O14" s="79"/>
    </row>
    <row r="15" spans="1:15" ht="87.75" customHeight="1">
      <c r="A15" s="64">
        <v>8</v>
      </c>
      <c r="B15" s="64"/>
      <c r="C15" s="64" t="s">
        <v>718</v>
      </c>
      <c r="D15" s="65" t="s">
        <v>1025</v>
      </c>
      <c r="E15" s="66" t="s">
        <v>719</v>
      </c>
      <c r="F15" s="106">
        <v>150</v>
      </c>
      <c r="G15" s="129">
        <v>360</v>
      </c>
      <c r="H15" s="129">
        <f t="shared" si="0"/>
        <v>324</v>
      </c>
      <c r="I15" s="129">
        <f t="shared" si="1"/>
        <v>306</v>
      </c>
      <c r="J15" s="129">
        <f t="shared" si="2"/>
        <v>288</v>
      </c>
      <c r="K15" s="129">
        <v>240</v>
      </c>
      <c r="L15" s="129">
        <f>K15*0.9</f>
        <v>216</v>
      </c>
      <c r="M15" s="129">
        <v>190</v>
      </c>
      <c r="N15" s="129">
        <v>177</v>
      </c>
      <c r="O15" s="79"/>
    </row>
    <row r="16" spans="1:15" ht="87.75" customHeight="1">
      <c r="A16" s="64">
        <v>9</v>
      </c>
      <c r="B16" s="64"/>
      <c r="C16" s="64" t="s">
        <v>720</v>
      </c>
      <c r="D16" s="65" t="s">
        <v>1026</v>
      </c>
      <c r="E16" s="66" t="s">
        <v>721</v>
      </c>
      <c r="F16" s="106">
        <v>56</v>
      </c>
      <c r="G16" s="129">
        <v>195</v>
      </c>
      <c r="H16" s="129">
        <f t="shared" si="0"/>
        <v>175.5</v>
      </c>
      <c r="I16" s="129">
        <f t="shared" si="1"/>
        <v>165.75</v>
      </c>
      <c r="J16" s="129">
        <f t="shared" si="2"/>
        <v>156</v>
      </c>
      <c r="K16" s="129">
        <v>120</v>
      </c>
      <c r="L16" s="129">
        <v>114</v>
      </c>
      <c r="M16" s="129">
        <v>106</v>
      </c>
      <c r="N16" s="129">
        <v>99</v>
      </c>
      <c r="O16" s="79"/>
    </row>
    <row r="17" spans="1:15" ht="87.75" customHeight="1">
      <c r="A17" s="64">
        <v>10</v>
      </c>
      <c r="B17" s="64"/>
      <c r="C17" s="64" t="s">
        <v>722</v>
      </c>
      <c r="D17" s="65" t="s">
        <v>1027</v>
      </c>
      <c r="E17" s="66" t="s">
        <v>723</v>
      </c>
      <c r="F17" s="106">
        <v>54</v>
      </c>
      <c r="G17" s="129">
        <v>195</v>
      </c>
      <c r="H17" s="129">
        <f t="shared" si="0"/>
        <v>175.5</v>
      </c>
      <c r="I17" s="129">
        <f t="shared" si="1"/>
        <v>165.75</v>
      </c>
      <c r="J17" s="129">
        <f t="shared" si="2"/>
        <v>156</v>
      </c>
      <c r="K17" s="129">
        <v>120</v>
      </c>
      <c r="L17" s="129">
        <v>114</v>
      </c>
      <c r="M17" s="129">
        <v>106</v>
      </c>
      <c r="N17" s="129">
        <v>99</v>
      </c>
      <c r="O17" s="79"/>
    </row>
    <row r="18" spans="1:15" ht="87.75" customHeight="1">
      <c r="A18" s="64">
        <v>11</v>
      </c>
      <c r="B18" s="64"/>
      <c r="C18" s="64" t="s">
        <v>724</v>
      </c>
      <c r="D18" s="65" t="s">
        <v>725</v>
      </c>
      <c r="E18" s="66" t="s">
        <v>726</v>
      </c>
      <c r="F18" s="106">
        <v>182</v>
      </c>
      <c r="G18" s="129">
        <v>260</v>
      </c>
      <c r="H18" s="129">
        <f t="shared" si="0"/>
        <v>234</v>
      </c>
      <c r="I18" s="129">
        <f t="shared" si="1"/>
        <v>221</v>
      </c>
      <c r="J18" s="129">
        <f t="shared" si="2"/>
        <v>208</v>
      </c>
      <c r="K18" s="129">
        <v>200</v>
      </c>
      <c r="L18" s="129">
        <v>200</v>
      </c>
      <c r="M18" s="129">
        <v>191.25</v>
      </c>
      <c r="N18" s="129">
        <v>180</v>
      </c>
      <c r="O18" s="79"/>
    </row>
    <row r="19" spans="1:15" ht="87.75" customHeight="1">
      <c r="A19" s="64">
        <v>12</v>
      </c>
      <c r="B19" s="64"/>
      <c r="C19" s="64" t="s">
        <v>727</v>
      </c>
      <c r="D19" s="65" t="s">
        <v>728</v>
      </c>
      <c r="E19" s="66" t="s">
        <v>729</v>
      </c>
      <c r="F19" s="106">
        <v>376</v>
      </c>
      <c r="G19" s="129">
        <v>460</v>
      </c>
      <c r="H19" s="129">
        <f t="shared" si="0"/>
        <v>414</v>
      </c>
      <c r="I19" s="129">
        <f t="shared" si="1"/>
        <v>391</v>
      </c>
      <c r="J19" s="129">
        <f t="shared" si="2"/>
        <v>368</v>
      </c>
      <c r="K19" s="129">
        <v>300</v>
      </c>
      <c r="L19" s="129">
        <f>K19*0.9</f>
        <v>270</v>
      </c>
      <c r="M19" s="129">
        <f>K19*0.8</f>
        <v>240</v>
      </c>
      <c r="N19" s="129">
        <v>230</v>
      </c>
      <c r="O19" s="79"/>
    </row>
    <row r="20" spans="1:15" ht="87.75" customHeight="1">
      <c r="A20" s="64">
        <v>13</v>
      </c>
      <c r="B20" s="64"/>
      <c r="C20" s="64" t="s">
        <v>730</v>
      </c>
      <c r="D20" s="65" t="s">
        <v>731</v>
      </c>
      <c r="E20" s="66" t="s">
        <v>732</v>
      </c>
      <c r="F20" s="106">
        <v>184</v>
      </c>
      <c r="G20" s="129">
        <v>280</v>
      </c>
      <c r="H20" s="129">
        <f t="shared" si="0"/>
        <v>252</v>
      </c>
      <c r="I20" s="129">
        <f t="shared" si="1"/>
        <v>238</v>
      </c>
      <c r="J20" s="129">
        <f t="shared" si="2"/>
        <v>224</v>
      </c>
      <c r="K20" s="129">
        <v>220</v>
      </c>
      <c r="L20" s="129">
        <v>198</v>
      </c>
      <c r="M20" s="129">
        <v>187</v>
      </c>
      <c r="N20" s="129">
        <v>176</v>
      </c>
      <c r="O20" s="79"/>
    </row>
    <row r="21" spans="1:15" ht="87.75" customHeight="1">
      <c r="A21" s="64">
        <v>14</v>
      </c>
      <c r="B21" s="64"/>
      <c r="C21" s="64" t="s">
        <v>733</v>
      </c>
      <c r="D21" s="65" t="s">
        <v>734</v>
      </c>
      <c r="E21" s="66" t="s">
        <v>735</v>
      </c>
      <c r="F21" s="106">
        <v>360</v>
      </c>
      <c r="G21" s="129">
        <v>400</v>
      </c>
      <c r="H21" s="129">
        <f t="shared" si="0"/>
        <v>360</v>
      </c>
      <c r="I21" s="129">
        <f t="shared" si="1"/>
        <v>340</v>
      </c>
      <c r="J21" s="129">
        <f t="shared" si="2"/>
        <v>320</v>
      </c>
      <c r="K21" s="129">
        <v>285</v>
      </c>
      <c r="L21" s="129">
        <v>243</v>
      </c>
      <c r="M21" s="129">
        <v>220</v>
      </c>
      <c r="N21" s="129">
        <v>210</v>
      </c>
      <c r="O21" s="79"/>
    </row>
    <row r="22" spans="1:15" ht="87.75" customHeight="1">
      <c r="A22" s="64">
        <v>15</v>
      </c>
      <c r="B22" s="64"/>
      <c r="C22" s="64" t="s">
        <v>736</v>
      </c>
      <c r="D22" s="65" t="s">
        <v>1028</v>
      </c>
      <c r="E22" s="66" t="s">
        <v>737</v>
      </c>
      <c r="F22" s="106">
        <v>184</v>
      </c>
      <c r="G22" s="129">
        <v>360</v>
      </c>
      <c r="H22" s="129">
        <f t="shared" si="0"/>
        <v>324</v>
      </c>
      <c r="I22" s="129">
        <f t="shared" si="1"/>
        <v>306</v>
      </c>
      <c r="J22" s="129">
        <f t="shared" si="2"/>
        <v>288</v>
      </c>
      <c r="K22" s="129">
        <v>250</v>
      </c>
      <c r="L22" s="129">
        <f>K22*0.9</f>
        <v>225</v>
      </c>
      <c r="M22" s="129">
        <f>K22*0.8</f>
        <v>200</v>
      </c>
      <c r="N22" s="129">
        <f>K22*0.7</f>
        <v>175</v>
      </c>
      <c r="O22" s="79"/>
    </row>
    <row r="23" spans="1:15" ht="87.75" customHeight="1">
      <c r="A23" s="64">
        <v>16</v>
      </c>
      <c r="B23" s="64"/>
      <c r="C23" s="64" t="s">
        <v>738</v>
      </c>
      <c r="D23" s="65" t="s">
        <v>1029</v>
      </c>
      <c r="E23" s="66" t="s">
        <v>739</v>
      </c>
      <c r="F23" s="106">
        <v>80</v>
      </c>
      <c r="G23" s="129">
        <v>250</v>
      </c>
      <c r="H23" s="129">
        <f t="shared" si="0"/>
        <v>225</v>
      </c>
      <c r="I23" s="129">
        <f t="shared" si="1"/>
        <v>212.5</v>
      </c>
      <c r="J23" s="129">
        <f t="shared" si="2"/>
        <v>200</v>
      </c>
      <c r="K23" s="129">
        <v>180</v>
      </c>
      <c r="L23" s="129">
        <v>160</v>
      </c>
      <c r="M23" s="129">
        <v>144</v>
      </c>
      <c r="N23" s="129">
        <v>126</v>
      </c>
      <c r="O23" s="79"/>
    </row>
    <row r="24" spans="1:15" ht="87.75" customHeight="1">
      <c r="A24" s="64">
        <v>17</v>
      </c>
      <c r="B24" s="64"/>
      <c r="C24" s="64" t="s">
        <v>740</v>
      </c>
      <c r="D24" s="65" t="s">
        <v>1030</v>
      </c>
      <c r="E24" s="66" t="s">
        <v>741</v>
      </c>
      <c r="F24" s="106">
        <v>160</v>
      </c>
      <c r="G24" s="129">
        <v>400</v>
      </c>
      <c r="H24" s="129">
        <f t="shared" si="0"/>
        <v>360</v>
      </c>
      <c r="I24" s="129">
        <f t="shared" si="1"/>
        <v>340</v>
      </c>
      <c r="J24" s="129">
        <f t="shared" si="2"/>
        <v>320</v>
      </c>
      <c r="K24" s="129">
        <v>280</v>
      </c>
      <c r="L24" s="129">
        <v>252</v>
      </c>
      <c r="M24" s="129">
        <v>224</v>
      </c>
      <c r="N24" s="129">
        <v>207</v>
      </c>
      <c r="O24" s="79"/>
    </row>
    <row r="25" spans="1:15" ht="87.75" customHeight="1">
      <c r="A25" s="64">
        <v>18</v>
      </c>
      <c r="B25" s="64"/>
      <c r="C25" s="64" t="s">
        <v>742</v>
      </c>
      <c r="D25" s="65" t="s">
        <v>1031</v>
      </c>
      <c r="E25" s="66" t="s">
        <v>743</v>
      </c>
      <c r="F25" s="106">
        <v>16</v>
      </c>
      <c r="G25" s="129">
        <v>45</v>
      </c>
      <c r="H25" s="129">
        <f t="shared" si="0"/>
        <v>40.5</v>
      </c>
      <c r="I25" s="129">
        <f t="shared" si="1"/>
        <v>38.25</v>
      </c>
      <c r="J25" s="129">
        <f t="shared" si="2"/>
        <v>36</v>
      </c>
      <c r="K25" s="129">
        <v>29</v>
      </c>
      <c r="L25" s="129">
        <v>26</v>
      </c>
      <c r="M25" s="129">
        <v>23</v>
      </c>
      <c r="N25" s="129">
        <v>20</v>
      </c>
      <c r="O25" s="79"/>
    </row>
    <row r="26" spans="1:15" ht="87.75" customHeight="1">
      <c r="A26" s="64">
        <v>19</v>
      </c>
      <c r="B26" s="64"/>
      <c r="C26" s="64" t="s">
        <v>744</v>
      </c>
      <c r="D26" s="65" t="s">
        <v>1032</v>
      </c>
      <c r="E26" s="66" t="s">
        <v>745</v>
      </c>
      <c r="F26" s="106">
        <v>10</v>
      </c>
      <c r="G26" s="129">
        <v>35</v>
      </c>
      <c r="H26" s="129">
        <f t="shared" si="0"/>
        <v>31.5</v>
      </c>
      <c r="I26" s="129">
        <f t="shared" si="1"/>
        <v>29.75</v>
      </c>
      <c r="J26" s="129">
        <f t="shared" si="2"/>
        <v>28</v>
      </c>
      <c r="K26" s="129">
        <v>24</v>
      </c>
      <c r="L26" s="129">
        <v>21</v>
      </c>
      <c r="M26" s="129">
        <v>19</v>
      </c>
      <c r="N26" s="129">
        <v>16</v>
      </c>
      <c r="O26" s="79"/>
    </row>
    <row r="27" spans="1:15" ht="87.75" customHeight="1">
      <c r="A27" s="64">
        <v>20</v>
      </c>
      <c r="B27" s="64"/>
      <c r="C27" s="64" t="s">
        <v>746</v>
      </c>
      <c r="D27" s="65" t="s">
        <v>1033</v>
      </c>
      <c r="E27" s="66" t="s">
        <v>747</v>
      </c>
      <c r="F27" s="106">
        <v>30</v>
      </c>
      <c r="G27" s="129">
        <v>95</v>
      </c>
      <c r="H27" s="129">
        <f t="shared" si="0"/>
        <v>85.5</v>
      </c>
      <c r="I27" s="129">
        <f t="shared" si="1"/>
        <v>80.75</v>
      </c>
      <c r="J27" s="129">
        <f t="shared" si="2"/>
        <v>76</v>
      </c>
      <c r="K27" s="129">
        <v>70</v>
      </c>
      <c r="L27" s="129">
        <f>K27*0.9</f>
        <v>63</v>
      </c>
      <c r="M27" s="129">
        <v>58</v>
      </c>
      <c r="N27" s="129">
        <v>54</v>
      </c>
      <c r="O27" s="79"/>
    </row>
    <row r="28" spans="1:15" ht="87.75" customHeight="1">
      <c r="A28" s="64">
        <v>21</v>
      </c>
      <c r="B28" s="64"/>
      <c r="C28" s="64" t="s">
        <v>748</v>
      </c>
      <c r="D28" s="65" t="s">
        <v>1034</v>
      </c>
      <c r="E28" s="66" t="s">
        <v>749</v>
      </c>
      <c r="F28" s="106">
        <v>30</v>
      </c>
      <c r="G28" s="129">
        <v>95</v>
      </c>
      <c r="H28" s="129">
        <f t="shared" ref="H28:H29" si="3">G28*0.9</f>
        <v>85.5</v>
      </c>
      <c r="I28" s="129">
        <f t="shared" ref="I28:I29" si="4">G28*0.85</f>
        <v>80.75</v>
      </c>
      <c r="J28" s="129">
        <f t="shared" ref="J28:J29" si="5">G28*0.8</f>
        <v>76</v>
      </c>
      <c r="K28" s="129">
        <v>70</v>
      </c>
      <c r="L28" s="129">
        <f>K28*0.9</f>
        <v>63</v>
      </c>
      <c r="M28" s="129">
        <v>58</v>
      </c>
      <c r="N28" s="129">
        <v>54</v>
      </c>
      <c r="O28" s="79"/>
    </row>
    <row r="29" spans="1:15" ht="87.75" customHeight="1">
      <c r="A29" s="64">
        <v>22</v>
      </c>
      <c r="B29" s="64"/>
      <c r="C29" s="64" t="s">
        <v>750</v>
      </c>
      <c r="D29" s="65" t="s">
        <v>1035</v>
      </c>
      <c r="E29" s="66" t="s">
        <v>751</v>
      </c>
      <c r="F29" s="106">
        <v>30</v>
      </c>
      <c r="G29" s="129">
        <v>95</v>
      </c>
      <c r="H29" s="129">
        <f t="shared" si="3"/>
        <v>85.5</v>
      </c>
      <c r="I29" s="129">
        <f t="shared" si="4"/>
        <v>80.75</v>
      </c>
      <c r="J29" s="129">
        <f t="shared" si="5"/>
        <v>76</v>
      </c>
      <c r="K29" s="129">
        <v>70</v>
      </c>
      <c r="L29" s="129">
        <f>K29*0.9</f>
        <v>63</v>
      </c>
      <c r="M29" s="129">
        <v>58</v>
      </c>
      <c r="N29" s="129">
        <v>54</v>
      </c>
      <c r="O29" s="79"/>
    </row>
    <row r="30" spans="1:15" ht="87.75" customHeight="1">
      <c r="A30" s="64">
        <v>23</v>
      </c>
      <c r="B30" s="64"/>
      <c r="C30" s="64" t="s">
        <v>752</v>
      </c>
      <c r="D30" s="65" t="s">
        <v>1036</v>
      </c>
      <c r="E30" s="66" t="s">
        <v>753</v>
      </c>
      <c r="F30" s="106">
        <v>12</v>
      </c>
      <c r="G30" s="129">
        <v>40</v>
      </c>
      <c r="H30" s="129">
        <f t="shared" si="0"/>
        <v>36</v>
      </c>
      <c r="I30" s="129">
        <f t="shared" si="1"/>
        <v>34</v>
      </c>
      <c r="J30" s="129">
        <f t="shared" si="2"/>
        <v>32</v>
      </c>
      <c r="K30" s="129">
        <v>24</v>
      </c>
      <c r="L30" s="129">
        <v>21</v>
      </c>
      <c r="M30" s="129">
        <v>19</v>
      </c>
      <c r="N30" s="129">
        <v>16</v>
      </c>
      <c r="O30" s="79"/>
    </row>
    <row r="31" spans="1:15" ht="87.75" customHeight="1">
      <c r="A31" s="64">
        <v>24</v>
      </c>
      <c r="B31" s="64"/>
      <c r="C31" s="64" t="s">
        <v>754</v>
      </c>
      <c r="D31" s="65" t="s">
        <v>1037</v>
      </c>
      <c r="E31" s="66" t="s">
        <v>755</v>
      </c>
      <c r="F31" s="106">
        <v>14</v>
      </c>
      <c r="G31" s="129">
        <v>75</v>
      </c>
      <c r="H31" s="129">
        <f t="shared" si="0"/>
        <v>67.5</v>
      </c>
      <c r="I31" s="129">
        <f t="shared" si="1"/>
        <v>63.75</v>
      </c>
      <c r="J31" s="129">
        <f t="shared" si="2"/>
        <v>60</v>
      </c>
      <c r="K31" s="129">
        <v>55</v>
      </c>
      <c r="L31" s="129">
        <v>48</v>
      </c>
      <c r="M31" s="129">
        <v>43</v>
      </c>
      <c r="N31" s="129">
        <v>39</v>
      </c>
      <c r="O31" s="79"/>
    </row>
    <row r="32" spans="1:15" ht="87.75" customHeight="1">
      <c r="A32" s="64">
        <v>25</v>
      </c>
      <c r="B32" s="64"/>
      <c r="C32" s="64" t="s">
        <v>756</v>
      </c>
      <c r="D32" s="65" t="s">
        <v>1038</v>
      </c>
      <c r="E32" s="66" t="s">
        <v>757</v>
      </c>
      <c r="F32" s="106">
        <v>30</v>
      </c>
      <c r="G32" s="129">
        <v>75</v>
      </c>
      <c r="H32" s="129">
        <f t="shared" si="0"/>
        <v>67.5</v>
      </c>
      <c r="I32" s="129">
        <f t="shared" si="1"/>
        <v>63.75</v>
      </c>
      <c r="J32" s="129">
        <f t="shared" si="2"/>
        <v>60</v>
      </c>
      <c r="K32" s="129">
        <v>55</v>
      </c>
      <c r="L32" s="129">
        <v>47</v>
      </c>
      <c r="M32" s="129">
        <v>42</v>
      </c>
      <c r="N32" s="129">
        <v>33</v>
      </c>
      <c r="O32" s="79"/>
    </row>
    <row r="33" spans="1:15" ht="87.75" customHeight="1">
      <c r="A33" s="64">
        <v>26</v>
      </c>
      <c r="B33" s="64"/>
      <c r="C33" s="64" t="s">
        <v>758</v>
      </c>
      <c r="D33" s="65" t="s">
        <v>759</v>
      </c>
      <c r="E33" s="66" t="s">
        <v>760</v>
      </c>
      <c r="F33" s="106">
        <v>450</v>
      </c>
      <c r="G33" s="129">
        <v>490</v>
      </c>
      <c r="H33" s="129">
        <f t="shared" si="0"/>
        <v>441</v>
      </c>
      <c r="I33" s="129">
        <f t="shared" si="1"/>
        <v>416.5</v>
      </c>
      <c r="J33" s="129">
        <f t="shared" si="2"/>
        <v>392</v>
      </c>
      <c r="K33" s="129">
        <v>360</v>
      </c>
      <c r="L33" s="129">
        <v>340</v>
      </c>
      <c r="M33" s="129">
        <v>320</v>
      </c>
      <c r="N33" s="129">
        <v>300</v>
      </c>
      <c r="O33" s="79"/>
    </row>
    <row r="34" spans="1:15" ht="87.75" customHeight="1">
      <c r="A34" s="64">
        <v>27</v>
      </c>
      <c r="B34" s="64"/>
      <c r="C34" s="64" t="s">
        <v>761</v>
      </c>
      <c r="D34" s="65" t="s">
        <v>762</v>
      </c>
      <c r="E34" s="66" t="s">
        <v>763</v>
      </c>
      <c r="F34" s="106">
        <v>430</v>
      </c>
      <c r="G34" s="129">
        <v>450</v>
      </c>
      <c r="H34" s="129">
        <f t="shared" si="0"/>
        <v>405</v>
      </c>
      <c r="I34" s="129">
        <f t="shared" si="1"/>
        <v>382.5</v>
      </c>
      <c r="J34" s="129">
        <f t="shared" si="2"/>
        <v>360</v>
      </c>
      <c r="K34" s="129">
        <v>340</v>
      </c>
      <c r="L34" s="129">
        <v>320</v>
      </c>
      <c r="M34" s="129">
        <v>300</v>
      </c>
      <c r="N34" s="129">
        <v>280</v>
      </c>
      <c r="O34" s="79"/>
    </row>
    <row r="35" spans="1:15" ht="87.75" customHeight="1">
      <c r="A35" s="64">
        <v>28</v>
      </c>
      <c r="B35" s="64"/>
      <c r="C35" s="64" t="s">
        <v>764</v>
      </c>
      <c r="D35" s="65" t="s">
        <v>765</v>
      </c>
      <c r="E35" s="66" t="s">
        <v>766</v>
      </c>
      <c r="F35" s="106">
        <v>544</v>
      </c>
      <c r="G35" s="129">
        <v>400</v>
      </c>
      <c r="H35" s="129">
        <f t="shared" si="0"/>
        <v>360</v>
      </c>
      <c r="I35" s="129">
        <f t="shared" si="1"/>
        <v>340</v>
      </c>
      <c r="J35" s="129">
        <f t="shared" si="2"/>
        <v>320</v>
      </c>
      <c r="K35" s="129">
        <v>320</v>
      </c>
      <c r="L35" s="129">
        <v>310</v>
      </c>
      <c r="M35" s="129">
        <v>300</v>
      </c>
      <c r="N35" s="129">
        <v>290</v>
      </c>
      <c r="O35" s="79"/>
    </row>
    <row r="36" spans="1:15" ht="87.75" customHeight="1">
      <c r="A36" s="64">
        <v>29</v>
      </c>
      <c r="B36" s="64"/>
      <c r="C36" s="64" t="s">
        <v>767</v>
      </c>
      <c r="D36" s="65" t="s">
        <v>768</v>
      </c>
      <c r="E36" s="66" t="s">
        <v>769</v>
      </c>
      <c r="F36" s="106">
        <v>442</v>
      </c>
      <c r="G36" s="129">
        <v>500</v>
      </c>
      <c r="H36" s="129">
        <f t="shared" si="0"/>
        <v>450</v>
      </c>
      <c r="I36" s="129">
        <f t="shared" si="1"/>
        <v>425</v>
      </c>
      <c r="J36" s="129">
        <f t="shared" si="2"/>
        <v>400</v>
      </c>
      <c r="K36" s="129">
        <v>360</v>
      </c>
      <c r="L36" s="129">
        <v>340</v>
      </c>
      <c r="M36" s="129">
        <v>320</v>
      </c>
      <c r="N36" s="129">
        <v>300</v>
      </c>
      <c r="O36" s="79"/>
    </row>
    <row r="37" spans="1:15" ht="87.75" customHeight="1">
      <c r="A37" s="64">
        <v>30</v>
      </c>
      <c r="B37" s="64"/>
      <c r="C37" s="64" t="s">
        <v>770</v>
      </c>
      <c r="D37" s="65" t="s">
        <v>771</v>
      </c>
      <c r="E37" s="66" t="s">
        <v>772</v>
      </c>
      <c r="F37" s="106">
        <v>532</v>
      </c>
      <c r="G37" s="129">
        <v>450</v>
      </c>
      <c r="H37" s="129">
        <f t="shared" si="0"/>
        <v>405</v>
      </c>
      <c r="I37" s="129">
        <f t="shared" si="1"/>
        <v>382.5</v>
      </c>
      <c r="J37" s="129">
        <f t="shared" si="2"/>
        <v>360</v>
      </c>
      <c r="K37" s="129">
        <v>360</v>
      </c>
      <c r="L37" s="129">
        <v>350</v>
      </c>
      <c r="M37" s="129">
        <v>330</v>
      </c>
      <c r="N37" s="129">
        <v>310</v>
      </c>
      <c r="O37" s="79"/>
    </row>
    <row r="38" spans="1:15" ht="87.75" customHeight="1">
      <c r="A38" s="64">
        <v>31</v>
      </c>
      <c r="B38" s="64"/>
      <c r="C38" s="64" t="s">
        <v>773</v>
      </c>
      <c r="D38" s="65" t="s">
        <v>774</v>
      </c>
      <c r="E38" s="66" t="s">
        <v>775</v>
      </c>
      <c r="F38" s="106">
        <v>40</v>
      </c>
      <c r="G38" s="129">
        <v>285</v>
      </c>
      <c r="H38" s="129">
        <f t="shared" si="0"/>
        <v>256.5</v>
      </c>
      <c r="I38" s="129">
        <f t="shared" si="1"/>
        <v>242.25</v>
      </c>
      <c r="J38" s="129">
        <f t="shared" si="2"/>
        <v>228</v>
      </c>
      <c r="K38" s="129">
        <v>200</v>
      </c>
      <c r="L38" s="129">
        <v>176</v>
      </c>
      <c r="M38" s="129">
        <v>160</v>
      </c>
      <c r="N38" s="129">
        <v>145</v>
      </c>
      <c r="O38" s="79"/>
    </row>
    <row r="39" spans="1:15" ht="87.75" customHeight="1">
      <c r="A39" s="64">
        <v>32</v>
      </c>
      <c r="B39" s="64"/>
      <c r="C39" s="64" t="s">
        <v>776</v>
      </c>
      <c r="D39" s="65" t="s">
        <v>1039</v>
      </c>
      <c r="E39" s="66" t="s">
        <v>777</v>
      </c>
      <c r="F39" s="106">
        <v>50</v>
      </c>
      <c r="G39" s="129">
        <v>250</v>
      </c>
      <c r="H39" s="129">
        <f t="shared" si="0"/>
        <v>225</v>
      </c>
      <c r="I39" s="129">
        <f t="shared" si="1"/>
        <v>212.5</v>
      </c>
      <c r="J39" s="129">
        <f t="shared" si="2"/>
        <v>200</v>
      </c>
      <c r="K39" s="129">
        <v>175</v>
      </c>
      <c r="L39" s="129">
        <v>155</v>
      </c>
      <c r="M39" s="129">
        <v>140</v>
      </c>
      <c r="N39" s="129">
        <v>122</v>
      </c>
      <c r="O39" s="79"/>
    </row>
    <row r="40" spans="1:15" ht="87.75" customHeight="1">
      <c r="A40" s="64">
        <v>33</v>
      </c>
      <c r="B40" s="64"/>
      <c r="C40" s="64" t="s">
        <v>778</v>
      </c>
      <c r="D40" s="65" t="s">
        <v>1040</v>
      </c>
      <c r="E40" s="66" t="s">
        <v>779</v>
      </c>
      <c r="F40" s="106">
        <v>202</v>
      </c>
      <c r="G40" s="129">
        <v>410</v>
      </c>
      <c r="H40" s="129">
        <f t="shared" si="0"/>
        <v>369</v>
      </c>
      <c r="I40" s="129">
        <f t="shared" si="1"/>
        <v>348.5</v>
      </c>
      <c r="J40" s="129">
        <f t="shared" si="2"/>
        <v>328</v>
      </c>
      <c r="K40" s="129">
        <v>320</v>
      </c>
      <c r="L40" s="129">
        <v>310</v>
      </c>
      <c r="M40" s="129">
        <v>300</v>
      </c>
      <c r="N40" s="129">
        <v>280</v>
      </c>
      <c r="O40" s="79"/>
    </row>
    <row r="41" spans="1:15" ht="87.75" customHeight="1">
      <c r="A41" s="64">
        <v>34</v>
      </c>
      <c r="B41" s="68"/>
      <c r="C41" s="64" t="s">
        <v>780</v>
      </c>
      <c r="D41" s="65" t="s">
        <v>1041</v>
      </c>
      <c r="E41" s="66" t="s">
        <v>781</v>
      </c>
      <c r="F41" s="106">
        <v>142</v>
      </c>
      <c r="G41" s="129">
        <v>250</v>
      </c>
      <c r="H41" s="129">
        <f t="shared" si="0"/>
        <v>225</v>
      </c>
      <c r="I41" s="129">
        <f t="shared" si="1"/>
        <v>212.5</v>
      </c>
      <c r="J41" s="129">
        <f t="shared" si="2"/>
        <v>200</v>
      </c>
      <c r="K41" s="129">
        <v>200</v>
      </c>
      <c r="L41" s="129">
        <v>180</v>
      </c>
      <c r="M41" s="129">
        <v>160</v>
      </c>
      <c r="N41" s="129">
        <v>140</v>
      </c>
      <c r="O41" s="79"/>
    </row>
    <row r="42" spans="1:15" ht="87.75" customHeight="1">
      <c r="A42" s="64">
        <v>35</v>
      </c>
      <c r="B42" s="68"/>
      <c r="C42" s="64" t="s">
        <v>782</v>
      </c>
      <c r="D42" s="65" t="s">
        <v>1042</v>
      </c>
      <c r="E42" s="66" t="s">
        <v>783</v>
      </c>
      <c r="F42" s="106">
        <v>42</v>
      </c>
      <c r="G42" s="129">
        <v>190</v>
      </c>
      <c r="H42" s="129">
        <f t="shared" si="0"/>
        <v>171</v>
      </c>
      <c r="I42" s="129">
        <f t="shared" si="1"/>
        <v>161.5</v>
      </c>
      <c r="J42" s="129">
        <f t="shared" si="2"/>
        <v>152</v>
      </c>
      <c r="K42" s="129">
        <v>140</v>
      </c>
      <c r="L42" s="129">
        <f>K42*0.9</f>
        <v>126</v>
      </c>
      <c r="M42" s="129">
        <v>109</v>
      </c>
      <c r="N42" s="129">
        <v>102</v>
      </c>
      <c r="O42" s="79"/>
    </row>
    <row r="43" spans="1:15" ht="87.75" customHeight="1">
      <c r="A43" s="64">
        <v>36</v>
      </c>
      <c r="B43" s="114"/>
      <c r="C43" s="64" t="s">
        <v>1083</v>
      </c>
      <c r="D43" s="65" t="s">
        <v>1242</v>
      </c>
      <c r="E43" s="66" t="s">
        <v>1232</v>
      </c>
      <c r="F43" s="106">
        <v>100</v>
      </c>
      <c r="G43" s="129">
        <v>220</v>
      </c>
      <c r="H43" s="129">
        <f t="shared" si="0"/>
        <v>198</v>
      </c>
      <c r="I43" s="129">
        <f t="shared" si="1"/>
        <v>187</v>
      </c>
      <c r="J43" s="129">
        <f t="shared" si="2"/>
        <v>176</v>
      </c>
      <c r="K43" s="129">
        <v>150</v>
      </c>
      <c r="L43" s="129">
        <v>135</v>
      </c>
      <c r="M43" s="129">
        <v>120</v>
      </c>
      <c r="N43" s="129">
        <v>105</v>
      </c>
      <c r="O43" s="79"/>
    </row>
    <row r="44" spans="1:15" ht="87.75" customHeight="1">
      <c r="A44" s="64">
        <v>37</v>
      </c>
      <c r="B44" s="68"/>
      <c r="C44" s="64" t="s">
        <v>784</v>
      </c>
      <c r="D44" s="65" t="s">
        <v>785</v>
      </c>
      <c r="E44" s="66" t="s">
        <v>786</v>
      </c>
      <c r="F44" s="106">
        <v>1472</v>
      </c>
      <c r="G44" s="129">
        <v>2700</v>
      </c>
      <c r="H44" s="129">
        <f t="shared" si="0"/>
        <v>2430</v>
      </c>
      <c r="I44" s="129">
        <f t="shared" si="1"/>
        <v>2295</v>
      </c>
      <c r="J44" s="129">
        <f t="shared" si="2"/>
        <v>2160</v>
      </c>
      <c r="K44" s="129">
        <v>1900</v>
      </c>
      <c r="L44" s="129">
        <v>1730</v>
      </c>
      <c r="M44" s="129">
        <v>1560</v>
      </c>
      <c r="N44" s="129">
        <v>1390</v>
      </c>
      <c r="O44" s="79"/>
    </row>
    <row r="45" spans="1:15" ht="87.75" customHeight="1">
      <c r="A45" s="64">
        <v>38</v>
      </c>
      <c r="B45" s="68"/>
      <c r="C45" s="64" t="s">
        <v>787</v>
      </c>
      <c r="D45" s="65" t="s">
        <v>1043</v>
      </c>
      <c r="E45" s="66" t="s">
        <v>788</v>
      </c>
      <c r="F45" s="106">
        <v>210</v>
      </c>
      <c r="G45" s="129">
        <v>400</v>
      </c>
      <c r="H45" s="129">
        <f t="shared" si="0"/>
        <v>360</v>
      </c>
      <c r="I45" s="129">
        <f t="shared" si="1"/>
        <v>340</v>
      </c>
      <c r="J45" s="129">
        <f t="shared" si="2"/>
        <v>320</v>
      </c>
      <c r="K45" s="129">
        <v>300</v>
      </c>
      <c r="L45" s="129">
        <f>K45*0.9</f>
        <v>270</v>
      </c>
      <c r="M45" s="129">
        <f>K45*0.8</f>
        <v>240</v>
      </c>
      <c r="N45" s="129">
        <v>220</v>
      </c>
      <c r="O45" s="79"/>
    </row>
    <row r="46" spans="1:15" ht="87.75" customHeight="1">
      <c r="A46" s="64">
        <v>40</v>
      </c>
      <c r="B46" s="68"/>
      <c r="C46" s="64" t="s">
        <v>790</v>
      </c>
      <c r="D46" s="65" t="s">
        <v>1044</v>
      </c>
      <c r="E46" s="66" t="s">
        <v>791</v>
      </c>
      <c r="F46" s="106">
        <v>210</v>
      </c>
      <c r="G46" s="129">
        <v>450</v>
      </c>
      <c r="H46" s="129">
        <f t="shared" si="0"/>
        <v>405</v>
      </c>
      <c r="I46" s="129">
        <f t="shared" si="1"/>
        <v>382.5</v>
      </c>
      <c r="J46" s="129">
        <f t="shared" si="2"/>
        <v>360</v>
      </c>
      <c r="K46" s="129">
        <v>320</v>
      </c>
      <c r="L46" s="129">
        <v>290</v>
      </c>
      <c r="M46" s="129">
        <v>260</v>
      </c>
      <c r="N46" s="129">
        <v>240</v>
      </c>
      <c r="O46" s="79"/>
    </row>
    <row r="47" spans="1:15" ht="87.75" customHeight="1">
      <c r="A47" s="64">
        <v>41</v>
      </c>
      <c r="B47" s="126"/>
      <c r="C47" s="125" t="s">
        <v>792</v>
      </c>
      <c r="D47" s="127" t="s">
        <v>1288</v>
      </c>
      <c r="E47" s="66" t="s">
        <v>793</v>
      </c>
      <c r="F47" s="106">
        <v>258</v>
      </c>
      <c r="G47" s="129">
        <v>520</v>
      </c>
      <c r="H47" s="129">
        <f t="shared" si="0"/>
        <v>468</v>
      </c>
      <c r="I47" s="129">
        <f t="shared" si="1"/>
        <v>442</v>
      </c>
      <c r="J47" s="129">
        <f t="shared" si="2"/>
        <v>416</v>
      </c>
      <c r="K47" s="129">
        <v>400</v>
      </c>
      <c r="L47" s="129">
        <v>387</v>
      </c>
      <c r="M47" s="129">
        <v>344</v>
      </c>
      <c r="N47" s="129">
        <v>301</v>
      </c>
      <c r="O47" s="79"/>
    </row>
    <row r="48" spans="1:15" ht="87.75" customHeight="1">
      <c r="A48" s="64">
        <v>42</v>
      </c>
      <c r="B48" s="68"/>
      <c r="C48" s="64" t="s">
        <v>794</v>
      </c>
      <c r="D48" s="65" t="s">
        <v>1045</v>
      </c>
      <c r="E48" s="66" t="s">
        <v>795</v>
      </c>
      <c r="F48" s="106">
        <v>286</v>
      </c>
      <c r="G48" s="129">
        <v>490</v>
      </c>
      <c r="H48" s="129">
        <f t="shared" si="0"/>
        <v>441</v>
      </c>
      <c r="I48" s="129">
        <f t="shared" si="1"/>
        <v>416.5</v>
      </c>
      <c r="J48" s="129">
        <f t="shared" si="2"/>
        <v>392</v>
      </c>
      <c r="K48" s="129">
        <v>360</v>
      </c>
      <c r="L48" s="129">
        <f>K48*0.9</f>
        <v>324</v>
      </c>
      <c r="M48" s="129">
        <f>K48*0.8</f>
        <v>288</v>
      </c>
      <c r="N48" s="129">
        <v>262</v>
      </c>
      <c r="O48" s="79"/>
    </row>
    <row r="49" spans="1:15" ht="87.75" customHeight="1">
      <c r="A49" s="64">
        <v>43</v>
      </c>
      <c r="B49" s="68"/>
      <c r="C49" s="64" t="s">
        <v>796</v>
      </c>
      <c r="D49" s="69" t="s">
        <v>797</v>
      </c>
      <c r="E49" s="66" t="s">
        <v>798</v>
      </c>
      <c r="F49" s="106">
        <v>1172</v>
      </c>
      <c r="G49" s="129">
        <v>2500</v>
      </c>
      <c r="H49" s="129">
        <f t="shared" si="0"/>
        <v>2250</v>
      </c>
      <c r="I49" s="129">
        <f t="shared" si="1"/>
        <v>2125</v>
      </c>
      <c r="J49" s="129">
        <f t="shared" si="2"/>
        <v>2000</v>
      </c>
      <c r="K49" s="129">
        <v>1800</v>
      </c>
      <c r="L49" s="129">
        <v>1620</v>
      </c>
      <c r="M49" s="129">
        <v>1440</v>
      </c>
      <c r="N49" s="129">
        <v>1260</v>
      </c>
      <c r="O49" s="79"/>
    </row>
    <row r="50" spans="1:15" ht="87.75" customHeight="1">
      <c r="A50" s="64">
        <v>44</v>
      </c>
      <c r="B50" s="68"/>
      <c r="C50" s="64" t="s">
        <v>799</v>
      </c>
      <c r="D50" s="69" t="s">
        <v>1046</v>
      </c>
      <c r="E50" s="70" t="s">
        <v>800</v>
      </c>
      <c r="F50" s="106">
        <v>212</v>
      </c>
      <c r="G50" s="129">
        <v>390</v>
      </c>
      <c r="H50" s="129">
        <f t="shared" si="0"/>
        <v>351</v>
      </c>
      <c r="I50" s="129">
        <f t="shared" si="1"/>
        <v>331.5</v>
      </c>
      <c r="J50" s="129">
        <f t="shared" si="2"/>
        <v>312</v>
      </c>
      <c r="K50" s="129">
        <v>310</v>
      </c>
      <c r="L50" s="129">
        <f>K50*0.9</f>
        <v>279</v>
      </c>
      <c r="M50" s="129">
        <f>K50*0.8</f>
        <v>248</v>
      </c>
      <c r="N50" s="129">
        <v>220</v>
      </c>
      <c r="O50" s="79"/>
    </row>
    <row r="51" spans="1:15" ht="87.75" customHeight="1">
      <c r="A51" s="64">
        <v>45</v>
      </c>
      <c r="B51" s="68"/>
      <c r="C51" s="64" t="s">
        <v>801</v>
      </c>
      <c r="D51" s="69" t="s">
        <v>1047</v>
      </c>
      <c r="E51" s="70" t="s">
        <v>802</v>
      </c>
      <c r="F51" s="106">
        <v>156</v>
      </c>
      <c r="G51" s="129">
        <v>450</v>
      </c>
      <c r="H51" s="129">
        <f t="shared" si="0"/>
        <v>405</v>
      </c>
      <c r="I51" s="129">
        <f t="shared" si="1"/>
        <v>382.5</v>
      </c>
      <c r="J51" s="129">
        <f t="shared" si="2"/>
        <v>360</v>
      </c>
      <c r="K51" s="129">
        <v>340</v>
      </c>
      <c r="L51" s="129">
        <v>310</v>
      </c>
      <c r="M51" s="129">
        <v>280</v>
      </c>
      <c r="N51" s="129">
        <v>250</v>
      </c>
      <c r="O51" s="79"/>
    </row>
    <row r="52" spans="1:15" ht="87.75" customHeight="1">
      <c r="A52" s="64">
        <v>46</v>
      </c>
      <c r="B52" s="68"/>
      <c r="C52" s="64" t="s">
        <v>803</v>
      </c>
      <c r="D52" s="69" t="s">
        <v>1048</v>
      </c>
      <c r="E52" s="70" t="s">
        <v>804</v>
      </c>
      <c r="F52" s="106">
        <v>106</v>
      </c>
      <c r="G52" s="129">
        <v>540</v>
      </c>
      <c r="H52" s="129">
        <f t="shared" si="0"/>
        <v>486</v>
      </c>
      <c r="I52" s="129">
        <f t="shared" si="1"/>
        <v>459</v>
      </c>
      <c r="J52" s="129">
        <f t="shared" si="2"/>
        <v>432</v>
      </c>
      <c r="K52" s="129">
        <v>380</v>
      </c>
      <c r="L52" s="129">
        <f>K52*0.9</f>
        <v>342</v>
      </c>
      <c r="M52" s="129">
        <f>K52*0.8</f>
        <v>304</v>
      </c>
      <c r="N52" s="129">
        <v>280</v>
      </c>
      <c r="O52" s="79"/>
    </row>
    <row r="53" spans="1:15" ht="87.75" customHeight="1">
      <c r="A53" s="64">
        <v>47</v>
      </c>
      <c r="B53" s="68"/>
      <c r="C53" s="64" t="s">
        <v>805</v>
      </c>
      <c r="D53" s="69" t="s">
        <v>806</v>
      </c>
      <c r="E53" s="70" t="s">
        <v>807</v>
      </c>
      <c r="F53" s="106">
        <v>1080</v>
      </c>
      <c r="G53" s="129">
        <v>2300</v>
      </c>
      <c r="H53" s="129">
        <f t="shared" si="0"/>
        <v>2070</v>
      </c>
      <c r="I53" s="129">
        <f t="shared" si="1"/>
        <v>1955</v>
      </c>
      <c r="J53" s="129">
        <f t="shared" si="2"/>
        <v>1840</v>
      </c>
      <c r="K53" s="129">
        <v>1700</v>
      </c>
      <c r="L53" s="129">
        <v>1530</v>
      </c>
      <c r="M53" s="129">
        <v>1360</v>
      </c>
      <c r="N53" s="129">
        <v>1190</v>
      </c>
      <c r="O53" s="79"/>
    </row>
    <row r="54" spans="1:15" ht="87.75" customHeight="1">
      <c r="A54" s="64">
        <v>49</v>
      </c>
      <c r="B54" s="126"/>
      <c r="C54" s="125" t="s">
        <v>808</v>
      </c>
      <c r="D54" s="128" t="s">
        <v>1289</v>
      </c>
      <c r="E54" s="70" t="s">
        <v>809</v>
      </c>
      <c r="F54" s="106">
        <v>156</v>
      </c>
      <c r="G54" s="129">
        <v>480</v>
      </c>
      <c r="H54" s="129">
        <f t="shared" si="0"/>
        <v>432</v>
      </c>
      <c r="I54" s="129">
        <f t="shared" si="1"/>
        <v>408</v>
      </c>
      <c r="J54" s="129">
        <f t="shared" si="2"/>
        <v>384</v>
      </c>
      <c r="K54" s="129">
        <v>340</v>
      </c>
      <c r="L54" s="129">
        <v>306</v>
      </c>
      <c r="M54" s="129">
        <v>272</v>
      </c>
      <c r="N54" s="129">
        <v>237.99999999999997</v>
      </c>
      <c r="O54" s="79"/>
    </row>
    <row r="55" spans="1:15" ht="87.75" customHeight="1">
      <c r="A55" s="64">
        <v>50</v>
      </c>
      <c r="B55" s="68"/>
      <c r="C55" s="64" t="s">
        <v>810</v>
      </c>
      <c r="D55" s="69" t="s">
        <v>1049</v>
      </c>
      <c r="E55" s="70" t="s">
        <v>811</v>
      </c>
      <c r="F55" s="106">
        <v>110</v>
      </c>
      <c r="G55" s="129">
        <v>460</v>
      </c>
      <c r="H55" s="129">
        <f t="shared" si="0"/>
        <v>414</v>
      </c>
      <c r="I55" s="129">
        <f t="shared" si="1"/>
        <v>391</v>
      </c>
      <c r="J55" s="129">
        <f t="shared" si="2"/>
        <v>368</v>
      </c>
      <c r="K55" s="129">
        <v>320</v>
      </c>
      <c r="L55" s="129">
        <v>288</v>
      </c>
      <c r="M55" s="129">
        <v>256</v>
      </c>
      <c r="N55" s="129">
        <v>224</v>
      </c>
      <c r="O55" s="79"/>
    </row>
    <row r="56" spans="1:15" ht="87.75" customHeight="1">
      <c r="A56" s="64">
        <v>51</v>
      </c>
      <c r="B56" s="68"/>
      <c r="C56" s="64" t="s">
        <v>812</v>
      </c>
      <c r="D56" s="69" t="s">
        <v>1050</v>
      </c>
      <c r="E56" s="70" t="s">
        <v>813</v>
      </c>
      <c r="F56" s="106">
        <v>128</v>
      </c>
      <c r="G56" s="129">
        <v>480</v>
      </c>
      <c r="H56" s="129">
        <f t="shared" si="0"/>
        <v>432</v>
      </c>
      <c r="I56" s="129">
        <f t="shared" si="1"/>
        <v>408</v>
      </c>
      <c r="J56" s="129">
        <f t="shared" si="2"/>
        <v>384</v>
      </c>
      <c r="K56" s="129">
        <v>360</v>
      </c>
      <c r="L56" s="129">
        <v>340</v>
      </c>
      <c r="M56" s="129">
        <v>320</v>
      </c>
      <c r="N56" s="129">
        <v>280</v>
      </c>
      <c r="O56" s="79"/>
    </row>
    <row r="57" spans="1:15" ht="87.75" customHeight="1">
      <c r="A57" s="64">
        <v>52</v>
      </c>
      <c r="B57" s="68"/>
      <c r="C57" s="64" t="s">
        <v>814</v>
      </c>
      <c r="D57" s="69" t="s">
        <v>1051</v>
      </c>
      <c r="E57" s="70" t="s">
        <v>815</v>
      </c>
      <c r="F57" s="106">
        <v>82</v>
      </c>
      <c r="G57" s="129">
        <v>460</v>
      </c>
      <c r="H57" s="129">
        <f t="shared" si="0"/>
        <v>414</v>
      </c>
      <c r="I57" s="129">
        <f t="shared" si="1"/>
        <v>391</v>
      </c>
      <c r="J57" s="129">
        <f t="shared" si="2"/>
        <v>368</v>
      </c>
      <c r="K57" s="129">
        <v>360</v>
      </c>
      <c r="L57" s="129">
        <v>300</v>
      </c>
      <c r="M57" s="129">
        <v>280</v>
      </c>
      <c r="N57" s="129">
        <v>260</v>
      </c>
      <c r="O57" s="79"/>
    </row>
    <row r="58" spans="1:15" ht="87.75" customHeight="1">
      <c r="A58" s="64"/>
      <c r="B58" s="25"/>
      <c r="C58" s="51" t="s">
        <v>1354</v>
      </c>
      <c r="D58" s="69" t="s">
        <v>1357</v>
      </c>
      <c r="E58" s="70" t="s">
        <v>1363</v>
      </c>
      <c r="F58" s="106">
        <v>180</v>
      </c>
      <c r="G58" s="129">
        <v>340</v>
      </c>
      <c r="H58" s="129">
        <f t="shared" si="0"/>
        <v>306</v>
      </c>
      <c r="I58" s="129">
        <f t="shared" si="1"/>
        <v>289</v>
      </c>
      <c r="J58" s="129">
        <f t="shared" si="2"/>
        <v>272</v>
      </c>
      <c r="K58" s="129">
        <v>268</v>
      </c>
      <c r="L58" s="129">
        <v>204</v>
      </c>
      <c r="M58" s="129">
        <v>180</v>
      </c>
      <c r="N58" s="129">
        <v>175</v>
      </c>
      <c r="O58" s="79"/>
    </row>
    <row r="59" spans="1:15" ht="87.75" customHeight="1">
      <c r="A59" s="64"/>
      <c r="B59" s="25"/>
      <c r="C59" s="51" t="s">
        <v>1355</v>
      </c>
      <c r="D59" s="69" t="s">
        <v>1356</v>
      </c>
      <c r="E59" s="70" t="s">
        <v>1362</v>
      </c>
      <c r="F59" s="106">
        <v>192</v>
      </c>
      <c r="G59" s="129">
        <v>340</v>
      </c>
      <c r="H59" s="129">
        <f t="shared" si="0"/>
        <v>306</v>
      </c>
      <c r="I59" s="129">
        <f t="shared" si="1"/>
        <v>289</v>
      </c>
      <c r="J59" s="129">
        <f t="shared" si="2"/>
        <v>272</v>
      </c>
      <c r="K59" s="129">
        <v>268</v>
      </c>
      <c r="L59" s="129">
        <v>204</v>
      </c>
      <c r="M59" s="129">
        <v>180</v>
      </c>
      <c r="N59" s="129">
        <v>175</v>
      </c>
      <c r="O59" s="79"/>
    </row>
    <row r="60" spans="1:15" ht="87.75" customHeight="1">
      <c r="A60" s="64">
        <v>53</v>
      </c>
      <c r="B60" s="126"/>
      <c r="C60" s="125" t="s">
        <v>816</v>
      </c>
      <c r="D60" s="128" t="s">
        <v>1290</v>
      </c>
      <c r="E60" s="70" t="s">
        <v>1259</v>
      </c>
      <c r="F60" s="106">
        <v>308</v>
      </c>
      <c r="G60" s="129">
        <v>440</v>
      </c>
      <c r="H60" s="129">
        <f t="shared" si="0"/>
        <v>396</v>
      </c>
      <c r="I60" s="129">
        <f t="shared" si="1"/>
        <v>374</v>
      </c>
      <c r="J60" s="129">
        <f t="shared" si="2"/>
        <v>352</v>
      </c>
      <c r="K60" s="129">
        <v>295</v>
      </c>
      <c r="L60" s="129">
        <v>265.5</v>
      </c>
      <c r="M60" s="129">
        <v>236</v>
      </c>
      <c r="N60" s="129">
        <v>206.5</v>
      </c>
      <c r="O60" s="79"/>
    </row>
    <row r="61" spans="1:15" ht="87.75" customHeight="1">
      <c r="A61" s="64">
        <v>54</v>
      </c>
      <c r="B61" s="126"/>
      <c r="C61" s="125" t="s">
        <v>817</v>
      </c>
      <c r="D61" s="128" t="s">
        <v>1291</v>
      </c>
      <c r="E61" s="70" t="s">
        <v>818</v>
      </c>
      <c r="F61" s="106">
        <v>172</v>
      </c>
      <c r="G61" s="129">
        <v>420</v>
      </c>
      <c r="H61" s="129">
        <f t="shared" si="0"/>
        <v>378</v>
      </c>
      <c r="I61" s="129">
        <f t="shared" si="1"/>
        <v>357</v>
      </c>
      <c r="J61" s="129">
        <f t="shared" si="2"/>
        <v>336</v>
      </c>
      <c r="K61" s="129">
        <v>290</v>
      </c>
      <c r="L61" s="129">
        <v>261</v>
      </c>
      <c r="M61" s="129">
        <v>232</v>
      </c>
      <c r="N61" s="129">
        <v>203</v>
      </c>
      <c r="O61" s="79"/>
    </row>
    <row r="62" spans="1:15" ht="87.75" customHeight="1">
      <c r="A62" s="64">
        <v>55</v>
      </c>
      <c r="B62" s="68"/>
      <c r="C62" s="64" t="s">
        <v>819</v>
      </c>
      <c r="D62" s="69" t="s">
        <v>1052</v>
      </c>
      <c r="E62" s="70" t="s">
        <v>820</v>
      </c>
      <c r="F62" s="106">
        <v>230</v>
      </c>
      <c r="G62" s="129">
        <v>490</v>
      </c>
      <c r="H62" s="129">
        <f t="shared" si="0"/>
        <v>441</v>
      </c>
      <c r="I62" s="129">
        <f t="shared" si="1"/>
        <v>416.5</v>
      </c>
      <c r="J62" s="129">
        <f t="shared" si="2"/>
        <v>392</v>
      </c>
      <c r="K62" s="129">
        <v>380</v>
      </c>
      <c r="L62" s="129">
        <v>330</v>
      </c>
      <c r="M62" s="129">
        <v>305</v>
      </c>
      <c r="N62" s="129">
        <v>280</v>
      </c>
      <c r="O62" s="79"/>
    </row>
    <row r="63" spans="1:15" ht="87.75" customHeight="1">
      <c r="A63" s="64"/>
      <c r="B63" s="25"/>
      <c r="C63" s="51" t="s">
        <v>1358</v>
      </c>
      <c r="D63" s="69" t="s">
        <v>1360</v>
      </c>
      <c r="E63" s="70" t="s">
        <v>1364</v>
      </c>
      <c r="F63" s="106">
        <v>30</v>
      </c>
      <c r="G63" s="129">
        <v>54</v>
      </c>
      <c r="H63" s="129">
        <f t="shared" si="0"/>
        <v>48.6</v>
      </c>
      <c r="I63" s="129">
        <f t="shared" si="1"/>
        <v>45.9</v>
      </c>
      <c r="J63" s="129">
        <f t="shared" si="2"/>
        <v>43.2</v>
      </c>
      <c r="K63" s="129">
        <v>36</v>
      </c>
      <c r="L63" s="129">
        <v>28</v>
      </c>
      <c r="M63" s="129">
        <v>26</v>
      </c>
      <c r="N63" s="129">
        <v>24</v>
      </c>
      <c r="O63" s="79"/>
    </row>
    <row r="64" spans="1:15" ht="87.75" customHeight="1">
      <c r="A64" s="64">
        <v>56</v>
      </c>
      <c r="B64" s="68"/>
      <c r="C64" s="64" t="s">
        <v>821</v>
      </c>
      <c r="D64" s="69" t="s">
        <v>1053</v>
      </c>
      <c r="E64" s="70" t="s">
        <v>822</v>
      </c>
      <c r="F64" s="106">
        <v>114</v>
      </c>
      <c r="G64" s="129">
        <v>270</v>
      </c>
      <c r="H64" s="129">
        <f t="shared" si="0"/>
        <v>243</v>
      </c>
      <c r="I64" s="129">
        <f t="shared" si="1"/>
        <v>229.5</v>
      </c>
      <c r="J64" s="129">
        <f t="shared" si="2"/>
        <v>216</v>
      </c>
      <c r="K64" s="129">
        <v>170</v>
      </c>
      <c r="L64" s="129">
        <v>153</v>
      </c>
      <c r="M64" s="129">
        <v>144.5</v>
      </c>
      <c r="N64" s="129">
        <v>136</v>
      </c>
      <c r="O64" s="79"/>
    </row>
    <row r="65" spans="1:15" ht="87.75" customHeight="1">
      <c r="A65" s="64"/>
      <c r="B65" s="25"/>
      <c r="C65" s="51" t="s">
        <v>1359</v>
      </c>
      <c r="D65" s="69" t="s">
        <v>1361</v>
      </c>
      <c r="E65" s="70" t="s">
        <v>1365</v>
      </c>
      <c r="F65" s="106"/>
      <c r="G65" s="129">
        <v>54</v>
      </c>
      <c r="H65" s="129">
        <f t="shared" si="0"/>
        <v>48.6</v>
      </c>
      <c r="I65" s="129">
        <f t="shared" ref="I65" si="6">G65*0.85</f>
        <v>45.9</v>
      </c>
      <c r="J65" s="129">
        <f t="shared" ref="J65" si="7">G65*0.8</f>
        <v>43.2</v>
      </c>
      <c r="K65" s="129">
        <v>36</v>
      </c>
      <c r="L65" s="129">
        <v>28</v>
      </c>
      <c r="M65" s="129">
        <v>26</v>
      </c>
      <c r="N65" s="129">
        <v>24</v>
      </c>
      <c r="O65" s="79"/>
    </row>
    <row r="66" spans="1:15" ht="87.75" customHeight="1">
      <c r="A66" s="64">
        <v>57</v>
      </c>
      <c r="B66"/>
      <c r="C66" s="64" t="s">
        <v>823</v>
      </c>
      <c r="D66" s="69" t="s">
        <v>1054</v>
      </c>
      <c r="E66" s="70" t="s">
        <v>824</v>
      </c>
      <c r="F66" s="106">
        <v>22</v>
      </c>
      <c r="G66" s="129">
        <v>220</v>
      </c>
      <c r="H66" s="129">
        <f t="shared" si="0"/>
        <v>198</v>
      </c>
      <c r="I66" s="129">
        <f t="shared" si="1"/>
        <v>187</v>
      </c>
      <c r="J66" s="129">
        <f t="shared" si="2"/>
        <v>176</v>
      </c>
      <c r="K66" s="129">
        <v>155</v>
      </c>
      <c r="L66" s="129">
        <v>130</v>
      </c>
      <c r="M66" s="129">
        <v>120</v>
      </c>
      <c r="N66" s="129">
        <v>112</v>
      </c>
      <c r="O66" s="79"/>
    </row>
    <row r="67" spans="1:15" ht="87.75" customHeight="1">
      <c r="A67" s="64">
        <v>58</v>
      </c>
      <c r="B67" s="68"/>
      <c r="C67" s="64" t="s">
        <v>825</v>
      </c>
      <c r="D67" s="69" t="s">
        <v>1055</v>
      </c>
      <c r="E67" s="70" t="s">
        <v>826</v>
      </c>
      <c r="F67" s="106">
        <v>256</v>
      </c>
      <c r="G67" s="129">
        <v>300</v>
      </c>
      <c r="H67" s="129">
        <f t="shared" si="0"/>
        <v>270</v>
      </c>
      <c r="I67" s="129">
        <f t="shared" si="1"/>
        <v>255</v>
      </c>
      <c r="J67" s="129">
        <f t="shared" si="2"/>
        <v>240</v>
      </c>
      <c r="K67" s="129">
        <v>240</v>
      </c>
      <c r="L67" s="129">
        <v>220</v>
      </c>
      <c r="M67" s="129">
        <v>205</v>
      </c>
      <c r="N67" s="129">
        <v>190</v>
      </c>
      <c r="O67" s="79"/>
    </row>
    <row r="68" spans="1:15" ht="87.75" customHeight="1">
      <c r="A68" s="64">
        <v>59</v>
      </c>
      <c r="B68" s="68"/>
      <c r="C68" s="64" t="s">
        <v>827</v>
      </c>
      <c r="D68" s="69" t="s">
        <v>1056</v>
      </c>
      <c r="E68" s="70" t="s">
        <v>828</v>
      </c>
      <c r="F68" s="106">
        <v>200</v>
      </c>
      <c r="G68" s="129">
        <v>340</v>
      </c>
      <c r="H68" s="129">
        <f t="shared" si="0"/>
        <v>306</v>
      </c>
      <c r="I68" s="129">
        <f t="shared" si="1"/>
        <v>289</v>
      </c>
      <c r="J68" s="129">
        <f t="shared" si="2"/>
        <v>272</v>
      </c>
      <c r="K68" s="129">
        <v>265</v>
      </c>
      <c r="L68" s="129">
        <v>240</v>
      </c>
      <c r="M68" s="129">
        <v>220</v>
      </c>
      <c r="N68" s="129">
        <v>190</v>
      </c>
      <c r="O68" s="79"/>
    </row>
    <row r="69" spans="1:15" ht="87.75" customHeight="1">
      <c r="A69" s="64">
        <v>60</v>
      </c>
      <c r="B69" s="68"/>
      <c r="C69" s="64" t="s">
        <v>1317</v>
      </c>
      <c r="D69" s="69" t="s">
        <v>1318</v>
      </c>
      <c r="E69" s="70" t="s">
        <v>1244</v>
      </c>
      <c r="F69" s="106">
        <v>74</v>
      </c>
      <c r="G69" s="129">
        <v>340</v>
      </c>
      <c r="H69" s="129">
        <f t="shared" si="0"/>
        <v>306</v>
      </c>
      <c r="I69" s="129">
        <f t="shared" si="1"/>
        <v>289</v>
      </c>
      <c r="J69" s="129">
        <f t="shared" si="2"/>
        <v>272</v>
      </c>
      <c r="K69" s="129">
        <v>250</v>
      </c>
      <c r="L69" s="129">
        <v>230</v>
      </c>
      <c r="M69" s="129">
        <v>210</v>
      </c>
      <c r="N69" s="129">
        <v>190</v>
      </c>
      <c r="O69" s="79"/>
    </row>
    <row r="70" spans="1:15" ht="87.75" customHeight="1">
      <c r="A70" s="64">
        <v>61</v>
      </c>
      <c r="B70" s="68"/>
      <c r="C70" s="64" t="s">
        <v>1073</v>
      </c>
      <c r="D70" s="69" t="s">
        <v>1319</v>
      </c>
      <c r="E70" s="70" t="s">
        <v>1244</v>
      </c>
      <c r="F70" s="106">
        <v>74</v>
      </c>
      <c r="G70" s="129">
        <v>340</v>
      </c>
      <c r="H70" s="129">
        <f t="shared" ref="H70:H71" si="8">G70*0.9</f>
        <v>306</v>
      </c>
      <c r="I70" s="129">
        <f t="shared" ref="I70:I71" si="9">G70*0.85</f>
        <v>289</v>
      </c>
      <c r="J70" s="129">
        <f t="shared" ref="J70:J71" si="10">G70*0.8</f>
        <v>272</v>
      </c>
      <c r="K70" s="129">
        <v>250</v>
      </c>
      <c r="L70" s="129">
        <v>230</v>
      </c>
      <c r="M70" s="129">
        <v>210</v>
      </c>
      <c r="N70" s="129">
        <v>190</v>
      </c>
      <c r="O70" s="79"/>
    </row>
    <row r="71" spans="1:15" ht="87.75" customHeight="1">
      <c r="A71" s="64">
        <v>62</v>
      </c>
      <c r="B71" s="68"/>
      <c r="C71" s="64" t="s">
        <v>1317</v>
      </c>
      <c r="D71" s="69" t="s">
        <v>1320</v>
      </c>
      <c r="E71" s="70" t="s">
        <v>1244</v>
      </c>
      <c r="F71" s="106">
        <v>74</v>
      </c>
      <c r="G71" s="129">
        <v>340</v>
      </c>
      <c r="H71" s="129">
        <f t="shared" si="8"/>
        <v>306</v>
      </c>
      <c r="I71" s="129">
        <f t="shared" si="9"/>
        <v>289</v>
      </c>
      <c r="J71" s="129">
        <f t="shared" si="10"/>
        <v>272</v>
      </c>
      <c r="K71" s="129">
        <v>250</v>
      </c>
      <c r="L71" s="129">
        <v>230</v>
      </c>
      <c r="M71" s="129">
        <v>210</v>
      </c>
      <c r="N71" s="129">
        <v>190</v>
      </c>
      <c r="O71" s="79"/>
    </row>
    <row r="72" spans="1:15" ht="87.75" customHeight="1">
      <c r="A72" s="64">
        <v>63</v>
      </c>
      <c r="B72" s="68"/>
      <c r="C72" s="64" t="s">
        <v>1311</v>
      </c>
      <c r="D72" s="69" t="s">
        <v>1312</v>
      </c>
      <c r="E72" s="122" t="s">
        <v>1243</v>
      </c>
      <c r="F72" s="67">
        <v>58</v>
      </c>
      <c r="G72" s="129">
        <v>220</v>
      </c>
      <c r="H72" s="129">
        <f t="shared" ref="H72:H92" si="11">G72*0.9</f>
        <v>198</v>
      </c>
      <c r="I72" s="129">
        <f t="shared" ref="I72:I92" si="12">G72*0.85</f>
        <v>187</v>
      </c>
      <c r="J72" s="129">
        <f t="shared" ref="J72:J92" si="13">G72*0.8</f>
        <v>176</v>
      </c>
      <c r="K72" s="129">
        <v>160</v>
      </c>
      <c r="L72" s="129">
        <v>135</v>
      </c>
      <c r="M72" s="129">
        <v>128</v>
      </c>
      <c r="N72" s="129">
        <v>120</v>
      </c>
      <c r="O72" s="79"/>
    </row>
    <row r="73" spans="1:15" ht="87.75" customHeight="1">
      <c r="A73" s="64">
        <v>64</v>
      </c>
      <c r="B73" s="68"/>
      <c r="C73" s="64" t="s">
        <v>1313</v>
      </c>
      <c r="D73" s="69" t="s">
        <v>1315</v>
      </c>
      <c r="E73" s="122" t="s">
        <v>1243</v>
      </c>
      <c r="F73" s="67">
        <v>58</v>
      </c>
      <c r="G73" s="129">
        <v>220</v>
      </c>
      <c r="H73" s="129">
        <f t="shared" si="11"/>
        <v>198</v>
      </c>
      <c r="I73" s="129">
        <f t="shared" si="12"/>
        <v>187</v>
      </c>
      <c r="J73" s="129">
        <f t="shared" si="13"/>
        <v>176</v>
      </c>
      <c r="K73" s="129">
        <v>160</v>
      </c>
      <c r="L73" s="129">
        <v>135</v>
      </c>
      <c r="M73" s="129">
        <v>128</v>
      </c>
      <c r="N73" s="129">
        <v>120</v>
      </c>
      <c r="O73" s="79"/>
    </row>
    <row r="74" spans="1:15" ht="87.75" customHeight="1">
      <c r="A74" s="64">
        <v>65</v>
      </c>
      <c r="B74" s="68"/>
      <c r="C74" s="64" t="s">
        <v>1314</v>
      </c>
      <c r="D74" s="69" t="s">
        <v>1316</v>
      </c>
      <c r="E74" s="122" t="s">
        <v>1243</v>
      </c>
      <c r="F74" s="67">
        <v>58</v>
      </c>
      <c r="G74" s="129">
        <v>220</v>
      </c>
      <c r="H74" s="129">
        <f t="shared" si="11"/>
        <v>198</v>
      </c>
      <c r="I74" s="129">
        <f t="shared" si="12"/>
        <v>187</v>
      </c>
      <c r="J74" s="129">
        <f t="shared" si="13"/>
        <v>176</v>
      </c>
      <c r="K74" s="129">
        <v>160</v>
      </c>
      <c r="L74" s="129">
        <v>135</v>
      </c>
      <c r="M74" s="129">
        <v>128</v>
      </c>
      <c r="N74" s="129">
        <v>120</v>
      </c>
      <c r="O74" s="79"/>
    </row>
    <row r="75" spans="1:15" ht="126" customHeight="1">
      <c r="A75" s="64">
        <v>66</v>
      </c>
      <c r="B75" s="104"/>
      <c r="C75" s="64" t="s">
        <v>998</v>
      </c>
      <c r="D75" s="69" t="s">
        <v>1057</v>
      </c>
      <c r="E75" s="70" t="s">
        <v>999</v>
      </c>
      <c r="F75" s="64">
        <v>20</v>
      </c>
      <c r="G75" s="130">
        <v>240</v>
      </c>
      <c r="H75" s="129">
        <f t="shared" si="11"/>
        <v>216</v>
      </c>
      <c r="I75" s="129">
        <f t="shared" si="12"/>
        <v>204</v>
      </c>
      <c r="J75" s="129">
        <f t="shared" si="13"/>
        <v>192</v>
      </c>
      <c r="K75" s="129">
        <v>160</v>
      </c>
      <c r="L75" s="129">
        <v>146</v>
      </c>
      <c r="M75" s="129">
        <v>130</v>
      </c>
      <c r="N75" s="129">
        <v>120</v>
      </c>
      <c r="O75" s="79"/>
    </row>
    <row r="76" spans="1:15" ht="96" customHeight="1">
      <c r="A76" s="64">
        <v>67</v>
      </c>
      <c r="B76" s="112"/>
      <c r="C76" s="64" t="s">
        <v>1075</v>
      </c>
      <c r="D76" s="69" t="s">
        <v>1245</v>
      </c>
      <c r="E76" s="122" t="s">
        <v>1246</v>
      </c>
      <c r="F76" s="106">
        <v>78</v>
      </c>
      <c r="G76" s="130">
        <v>170</v>
      </c>
      <c r="H76" s="129">
        <f t="shared" si="11"/>
        <v>153</v>
      </c>
      <c r="I76" s="129">
        <f t="shared" si="12"/>
        <v>144.5</v>
      </c>
      <c r="J76" s="129">
        <f t="shared" si="13"/>
        <v>136</v>
      </c>
      <c r="K76" s="129">
        <v>115</v>
      </c>
      <c r="L76" s="129">
        <v>104</v>
      </c>
      <c r="M76" s="129">
        <f>K76*0.8</f>
        <v>92</v>
      </c>
      <c r="N76" s="129">
        <v>85</v>
      </c>
      <c r="O76" s="79"/>
    </row>
    <row r="77" spans="1:15" ht="96" customHeight="1">
      <c r="A77" s="64">
        <v>68</v>
      </c>
      <c r="B77" s="112"/>
      <c r="C77" s="64" t="s">
        <v>1076</v>
      </c>
      <c r="D77" s="69" t="s">
        <v>1247</v>
      </c>
      <c r="E77" s="122" t="s">
        <v>1248</v>
      </c>
      <c r="F77" s="106">
        <v>68</v>
      </c>
      <c r="G77" s="130">
        <v>200</v>
      </c>
      <c r="H77" s="129">
        <f t="shared" si="11"/>
        <v>180</v>
      </c>
      <c r="I77" s="129">
        <f t="shared" si="12"/>
        <v>170</v>
      </c>
      <c r="J77" s="129">
        <f t="shared" si="13"/>
        <v>160</v>
      </c>
      <c r="K77" s="130">
        <v>100</v>
      </c>
      <c r="L77" s="130">
        <v>90</v>
      </c>
      <c r="M77" s="130">
        <v>80</v>
      </c>
      <c r="N77" s="130">
        <v>70</v>
      </c>
      <c r="O77" s="79"/>
    </row>
    <row r="78" spans="1:15" ht="96" customHeight="1">
      <c r="A78" s="64">
        <v>69</v>
      </c>
      <c r="B78" s="113"/>
      <c r="C78" s="64" t="s">
        <v>1077</v>
      </c>
      <c r="D78" s="69" t="s">
        <v>1249</v>
      </c>
      <c r="E78" s="122" t="s">
        <v>1250</v>
      </c>
      <c r="F78" s="106">
        <v>218</v>
      </c>
      <c r="G78" s="130">
        <v>300</v>
      </c>
      <c r="H78" s="129">
        <f t="shared" si="11"/>
        <v>270</v>
      </c>
      <c r="I78" s="129">
        <f t="shared" si="12"/>
        <v>255</v>
      </c>
      <c r="J78" s="129">
        <f t="shared" si="13"/>
        <v>240</v>
      </c>
      <c r="K78" s="130">
        <v>236</v>
      </c>
      <c r="L78" s="130">
        <v>215</v>
      </c>
      <c r="M78" s="130">
        <v>190</v>
      </c>
      <c r="N78" s="130">
        <v>170</v>
      </c>
      <c r="O78" s="79"/>
    </row>
    <row r="79" spans="1:15" ht="96" customHeight="1">
      <c r="A79" s="64">
        <v>70</v>
      </c>
      <c r="B79" s="113"/>
      <c r="C79" s="64" t="s">
        <v>1078</v>
      </c>
      <c r="D79" s="69" t="s">
        <v>1251</v>
      </c>
      <c r="E79" s="122" t="s">
        <v>1260</v>
      </c>
      <c r="F79" s="106">
        <v>166</v>
      </c>
      <c r="G79" s="130">
        <v>480</v>
      </c>
      <c r="H79" s="129">
        <f t="shared" si="11"/>
        <v>432</v>
      </c>
      <c r="I79" s="129">
        <f t="shared" si="12"/>
        <v>408</v>
      </c>
      <c r="J79" s="129">
        <f t="shared" si="13"/>
        <v>384</v>
      </c>
      <c r="K79" s="130">
        <v>360</v>
      </c>
      <c r="L79" s="130">
        <v>330</v>
      </c>
      <c r="M79" s="130">
        <v>300</v>
      </c>
      <c r="N79" s="130">
        <v>270</v>
      </c>
      <c r="O79" s="79"/>
    </row>
    <row r="80" spans="1:15" ht="96" customHeight="1">
      <c r="A80" s="64">
        <v>71</v>
      </c>
      <c r="B80" s="113"/>
      <c r="C80" s="64" t="s">
        <v>1079</v>
      </c>
      <c r="D80" s="69" t="s">
        <v>1252</v>
      </c>
      <c r="E80" s="122" t="s">
        <v>1257</v>
      </c>
      <c r="F80" s="106">
        <v>50</v>
      </c>
      <c r="G80" s="130">
        <v>160</v>
      </c>
      <c r="H80" s="129">
        <f t="shared" si="11"/>
        <v>144</v>
      </c>
      <c r="I80" s="129">
        <f t="shared" si="12"/>
        <v>136</v>
      </c>
      <c r="J80" s="129">
        <f t="shared" si="13"/>
        <v>128</v>
      </c>
      <c r="K80" s="130">
        <v>110</v>
      </c>
      <c r="L80" s="130">
        <v>95</v>
      </c>
      <c r="M80" s="130">
        <v>85</v>
      </c>
      <c r="N80" s="130">
        <v>75</v>
      </c>
      <c r="O80" s="79"/>
    </row>
    <row r="81" spans="1:15" ht="96" customHeight="1">
      <c r="A81" s="64">
        <v>72</v>
      </c>
      <c r="B81" s="113"/>
      <c r="C81" s="64" t="s">
        <v>1080</v>
      </c>
      <c r="D81" s="69" t="s">
        <v>1253</v>
      </c>
      <c r="E81" s="122" t="s">
        <v>1254</v>
      </c>
      <c r="F81" s="106">
        <v>122</v>
      </c>
      <c r="G81" s="130">
        <v>240</v>
      </c>
      <c r="H81" s="129">
        <f t="shared" si="11"/>
        <v>216</v>
      </c>
      <c r="I81" s="129">
        <f t="shared" si="12"/>
        <v>204</v>
      </c>
      <c r="J81" s="129">
        <f t="shared" si="13"/>
        <v>192</v>
      </c>
      <c r="K81" s="130">
        <v>184</v>
      </c>
      <c r="L81" s="130">
        <v>140</v>
      </c>
      <c r="M81" s="130">
        <v>130</v>
      </c>
      <c r="N81" s="130">
        <v>120</v>
      </c>
      <c r="O81" s="79"/>
    </row>
    <row r="82" spans="1:15" ht="96" customHeight="1">
      <c r="A82" s="64">
        <v>73</v>
      </c>
      <c r="B82" s="113"/>
      <c r="C82" s="64" t="s">
        <v>1081</v>
      </c>
      <c r="D82" s="69" t="s">
        <v>1255</v>
      </c>
      <c r="E82" s="122" t="s">
        <v>1262</v>
      </c>
      <c r="F82" s="106">
        <v>216</v>
      </c>
      <c r="G82" s="130">
        <v>350</v>
      </c>
      <c r="H82" s="129">
        <f t="shared" si="11"/>
        <v>315</v>
      </c>
      <c r="I82" s="129">
        <f t="shared" si="12"/>
        <v>297.5</v>
      </c>
      <c r="J82" s="129">
        <f t="shared" si="13"/>
        <v>280</v>
      </c>
      <c r="K82" s="130">
        <v>270</v>
      </c>
      <c r="L82" s="130">
        <v>250</v>
      </c>
      <c r="M82" s="130">
        <v>220</v>
      </c>
      <c r="N82" s="130">
        <v>200</v>
      </c>
      <c r="O82" s="79"/>
    </row>
    <row r="83" spans="1:15" ht="96" customHeight="1">
      <c r="A83" s="64">
        <v>74</v>
      </c>
      <c r="B83" s="113"/>
      <c r="C83" s="64" t="s">
        <v>1082</v>
      </c>
      <c r="D83" s="69" t="s">
        <v>1292</v>
      </c>
      <c r="E83" s="122" t="s">
        <v>1263</v>
      </c>
      <c r="F83" s="106">
        <v>78</v>
      </c>
      <c r="G83" s="130">
        <v>320</v>
      </c>
      <c r="H83" s="129">
        <f t="shared" si="11"/>
        <v>288</v>
      </c>
      <c r="I83" s="129">
        <f t="shared" si="12"/>
        <v>272</v>
      </c>
      <c r="J83" s="129">
        <f t="shared" si="13"/>
        <v>256</v>
      </c>
      <c r="K83" s="130">
        <v>240</v>
      </c>
      <c r="L83" s="130">
        <v>220</v>
      </c>
      <c r="M83" s="130">
        <v>200</v>
      </c>
      <c r="N83" s="130">
        <v>180</v>
      </c>
      <c r="O83" s="79"/>
    </row>
    <row r="84" spans="1:15" ht="96" customHeight="1">
      <c r="A84" s="64">
        <v>75</v>
      </c>
      <c r="B84" s="113"/>
      <c r="C84" s="64" t="s">
        <v>1293</v>
      </c>
      <c r="D84" s="69" t="s">
        <v>1296</v>
      </c>
      <c r="E84" s="122" t="s">
        <v>1264</v>
      </c>
      <c r="F84" s="106">
        <v>62</v>
      </c>
      <c r="G84" s="130">
        <v>200</v>
      </c>
      <c r="H84" s="129">
        <f t="shared" si="11"/>
        <v>180</v>
      </c>
      <c r="I84" s="129">
        <f t="shared" si="12"/>
        <v>170</v>
      </c>
      <c r="J84" s="129">
        <f t="shared" si="13"/>
        <v>160</v>
      </c>
      <c r="K84" s="130">
        <v>150</v>
      </c>
      <c r="L84" s="130">
        <v>135</v>
      </c>
      <c r="M84" s="130">
        <v>120</v>
      </c>
      <c r="N84" s="130">
        <v>105</v>
      </c>
      <c r="O84" s="79"/>
    </row>
    <row r="85" spans="1:15" ht="96" customHeight="1">
      <c r="A85" s="64">
        <v>76</v>
      </c>
      <c r="B85" s="113"/>
      <c r="C85" s="64" t="s">
        <v>1294</v>
      </c>
      <c r="D85" s="69" t="s">
        <v>1297</v>
      </c>
      <c r="E85" s="122" t="s">
        <v>1264</v>
      </c>
      <c r="F85" s="106">
        <v>62</v>
      </c>
      <c r="G85" s="130">
        <v>200</v>
      </c>
      <c r="H85" s="129">
        <f t="shared" si="11"/>
        <v>180</v>
      </c>
      <c r="I85" s="129">
        <f t="shared" si="12"/>
        <v>170</v>
      </c>
      <c r="J85" s="129">
        <f t="shared" si="13"/>
        <v>160</v>
      </c>
      <c r="K85" s="130">
        <v>150</v>
      </c>
      <c r="L85" s="130">
        <v>135</v>
      </c>
      <c r="M85" s="130">
        <v>120</v>
      </c>
      <c r="N85" s="130">
        <v>105</v>
      </c>
      <c r="O85" s="79"/>
    </row>
    <row r="86" spans="1:15" ht="96" customHeight="1">
      <c r="A86" s="64">
        <v>77</v>
      </c>
      <c r="B86" s="113"/>
      <c r="C86" s="64" t="s">
        <v>1295</v>
      </c>
      <c r="D86" s="69" t="s">
        <v>1298</v>
      </c>
      <c r="E86" s="122" t="s">
        <v>1264</v>
      </c>
      <c r="F86" s="106">
        <v>62</v>
      </c>
      <c r="G86" s="130">
        <v>200</v>
      </c>
      <c r="H86" s="129">
        <f t="shared" si="11"/>
        <v>180</v>
      </c>
      <c r="I86" s="129">
        <f t="shared" si="12"/>
        <v>170</v>
      </c>
      <c r="J86" s="129">
        <f t="shared" si="13"/>
        <v>160</v>
      </c>
      <c r="K86" s="130">
        <v>150</v>
      </c>
      <c r="L86" s="130">
        <v>135</v>
      </c>
      <c r="M86" s="130">
        <v>120</v>
      </c>
      <c r="N86" s="130">
        <v>105</v>
      </c>
      <c r="O86" s="79"/>
    </row>
    <row r="87" spans="1:15" ht="96" customHeight="1">
      <c r="A87" s="64">
        <v>78</v>
      </c>
      <c r="B87" s="113"/>
      <c r="C87" s="64" t="s">
        <v>1299</v>
      </c>
      <c r="D87" s="69" t="s">
        <v>1302</v>
      </c>
      <c r="E87" s="122" t="s">
        <v>1258</v>
      </c>
      <c r="F87" s="106">
        <v>88</v>
      </c>
      <c r="G87" s="130">
        <v>360</v>
      </c>
      <c r="H87" s="129">
        <f t="shared" si="11"/>
        <v>324</v>
      </c>
      <c r="I87" s="129">
        <f t="shared" si="12"/>
        <v>306</v>
      </c>
      <c r="J87" s="129">
        <f t="shared" si="13"/>
        <v>288</v>
      </c>
      <c r="K87" s="130">
        <v>260</v>
      </c>
      <c r="L87" s="130">
        <v>240</v>
      </c>
      <c r="M87" s="130">
        <v>220</v>
      </c>
      <c r="N87" s="130">
        <v>200</v>
      </c>
      <c r="O87" s="79"/>
    </row>
    <row r="88" spans="1:15" ht="96" customHeight="1">
      <c r="A88" s="64">
        <v>79</v>
      </c>
      <c r="B88" s="113"/>
      <c r="C88" s="64" t="s">
        <v>1300</v>
      </c>
      <c r="D88" s="69" t="s">
        <v>1303</v>
      </c>
      <c r="E88" s="122" t="s">
        <v>1258</v>
      </c>
      <c r="F88" s="106">
        <v>88</v>
      </c>
      <c r="G88" s="130">
        <v>360</v>
      </c>
      <c r="H88" s="129">
        <f t="shared" si="11"/>
        <v>324</v>
      </c>
      <c r="I88" s="129">
        <f t="shared" si="12"/>
        <v>306</v>
      </c>
      <c r="J88" s="129">
        <f t="shared" si="13"/>
        <v>288</v>
      </c>
      <c r="K88" s="130">
        <v>260</v>
      </c>
      <c r="L88" s="130">
        <v>240</v>
      </c>
      <c r="M88" s="130">
        <v>220</v>
      </c>
      <c r="N88" s="130">
        <v>200</v>
      </c>
      <c r="O88" s="79"/>
    </row>
    <row r="89" spans="1:15" ht="96" customHeight="1">
      <c r="A89" s="64">
        <v>80</v>
      </c>
      <c r="B89" s="113"/>
      <c r="C89" s="64" t="s">
        <v>1301</v>
      </c>
      <c r="D89" s="69" t="s">
        <v>1304</v>
      </c>
      <c r="E89" s="122" t="s">
        <v>1258</v>
      </c>
      <c r="F89" s="106">
        <v>88</v>
      </c>
      <c r="G89" s="130">
        <v>360</v>
      </c>
      <c r="H89" s="129">
        <f t="shared" si="11"/>
        <v>324</v>
      </c>
      <c r="I89" s="129">
        <f t="shared" si="12"/>
        <v>306</v>
      </c>
      <c r="J89" s="129">
        <f t="shared" si="13"/>
        <v>288</v>
      </c>
      <c r="K89" s="130">
        <v>260</v>
      </c>
      <c r="L89" s="130">
        <v>240</v>
      </c>
      <c r="M89" s="130">
        <v>220</v>
      </c>
      <c r="N89" s="130">
        <v>200</v>
      </c>
      <c r="O89" s="79"/>
    </row>
    <row r="90" spans="1:15" ht="96" customHeight="1">
      <c r="A90" s="64">
        <v>81</v>
      </c>
      <c r="B90" s="113"/>
      <c r="C90" s="64" t="s">
        <v>1305</v>
      </c>
      <c r="D90" s="69" t="s">
        <v>1306</v>
      </c>
      <c r="E90" s="122" t="s">
        <v>1256</v>
      </c>
      <c r="F90" s="106">
        <v>122</v>
      </c>
      <c r="G90" s="130">
        <v>260</v>
      </c>
      <c r="H90" s="129">
        <f t="shared" si="11"/>
        <v>234</v>
      </c>
      <c r="I90" s="129">
        <f t="shared" si="12"/>
        <v>221</v>
      </c>
      <c r="J90" s="129">
        <f t="shared" si="13"/>
        <v>208</v>
      </c>
      <c r="K90" s="130">
        <v>190</v>
      </c>
      <c r="L90" s="130">
        <v>170</v>
      </c>
      <c r="M90" s="130">
        <v>150</v>
      </c>
      <c r="N90" s="130">
        <v>140</v>
      </c>
      <c r="O90" s="79"/>
    </row>
    <row r="91" spans="1:15" ht="96" customHeight="1">
      <c r="A91" s="64">
        <v>82</v>
      </c>
      <c r="B91" s="113"/>
      <c r="C91" s="64" t="s">
        <v>1307</v>
      </c>
      <c r="D91" s="69" t="s">
        <v>1309</v>
      </c>
      <c r="E91" s="122" t="s">
        <v>1256</v>
      </c>
      <c r="F91" s="106">
        <v>122</v>
      </c>
      <c r="G91" s="130">
        <v>260</v>
      </c>
      <c r="H91" s="129">
        <f t="shared" si="11"/>
        <v>234</v>
      </c>
      <c r="I91" s="129">
        <f t="shared" si="12"/>
        <v>221</v>
      </c>
      <c r="J91" s="129">
        <f t="shared" si="13"/>
        <v>208</v>
      </c>
      <c r="K91" s="130">
        <v>190</v>
      </c>
      <c r="L91" s="130">
        <v>170</v>
      </c>
      <c r="M91" s="130">
        <v>150</v>
      </c>
      <c r="N91" s="130">
        <v>140</v>
      </c>
      <c r="O91" s="79"/>
    </row>
    <row r="92" spans="1:15" ht="96" customHeight="1">
      <c r="A92" s="64">
        <v>83</v>
      </c>
      <c r="B92" s="113"/>
      <c r="C92" s="64" t="s">
        <v>1308</v>
      </c>
      <c r="D92" s="69" t="s">
        <v>1310</v>
      </c>
      <c r="E92" s="122" t="s">
        <v>1256</v>
      </c>
      <c r="F92" s="106">
        <v>122</v>
      </c>
      <c r="G92" s="130">
        <v>260</v>
      </c>
      <c r="H92" s="129">
        <f t="shared" si="11"/>
        <v>234</v>
      </c>
      <c r="I92" s="129">
        <f t="shared" si="12"/>
        <v>221</v>
      </c>
      <c r="J92" s="129">
        <f t="shared" si="13"/>
        <v>208</v>
      </c>
      <c r="K92" s="130">
        <v>190</v>
      </c>
      <c r="L92" s="130">
        <v>170</v>
      </c>
      <c r="M92" s="130">
        <v>150</v>
      </c>
      <c r="N92" s="130">
        <v>140</v>
      </c>
      <c r="O92" s="79"/>
    </row>
    <row r="93" spans="1:15" ht="96" customHeight="1"/>
    <row r="94" spans="1:15" ht="96" customHeight="1"/>
    <row r="95" spans="1:15" ht="96" customHeight="1"/>
    <row r="96" spans="1:15" ht="96" customHeight="1"/>
    <row r="97" ht="96" customHeight="1"/>
    <row r="98" ht="96" customHeight="1"/>
    <row r="99" ht="96" customHeight="1"/>
    <row r="100" ht="96" customHeight="1"/>
    <row r="101" ht="96" customHeight="1"/>
    <row r="102" ht="96" customHeight="1"/>
    <row r="103" ht="96" customHeight="1"/>
    <row r="104" ht="96" customHeight="1"/>
    <row r="105" ht="96" customHeight="1"/>
    <row r="106" ht="96" customHeight="1"/>
    <row r="107" ht="96" customHeight="1"/>
    <row r="108" ht="96" customHeight="1"/>
    <row r="109" ht="96" customHeight="1"/>
    <row r="110" ht="96" customHeight="1"/>
    <row r="111" ht="96" customHeight="1"/>
    <row r="112" ht="96" customHeight="1"/>
    <row r="113" ht="96" customHeight="1"/>
    <row r="114" ht="96" customHeight="1"/>
    <row r="115" ht="96" customHeight="1"/>
    <row r="116" ht="96" customHeight="1"/>
    <row r="117" ht="96" customHeight="1"/>
    <row r="118" ht="96" customHeight="1"/>
    <row r="119" ht="96" customHeight="1"/>
    <row r="120" ht="96" customHeight="1"/>
    <row r="121" ht="96" customHeight="1"/>
    <row r="122" ht="96" customHeight="1"/>
    <row r="123" ht="96" customHeight="1"/>
    <row r="124" ht="96" customHeight="1"/>
    <row r="125" ht="96" customHeight="1"/>
    <row r="126" ht="96" customHeight="1"/>
    <row r="127" ht="96" customHeight="1"/>
    <row r="128" ht="96" customHeight="1"/>
    <row r="129" ht="96" customHeight="1"/>
    <row r="130" ht="96" customHeight="1"/>
    <row r="131" ht="96" customHeight="1"/>
    <row r="132" ht="96" customHeight="1"/>
    <row r="133" ht="96" customHeight="1"/>
    <row r="134" ht="96" customHeight="1"/>
    <row r="135" ht="96" customHeight="1"/>
    <row r="136" ht="96" customHeight="1"/>
    <row r="137" ht="96" customHeight="1"/>
    <row r="138" ht="96" customHeight="1"/>
    <row r="139" ht="96" customHeight="1"/>
    <row r="140" ht="96" customHeight="1"/>
    <row r="141" ht="96" customHeight="1"/>
    <row r="142" ht="96" customHeight="1"/>
    <row r="143" ht="96" customHeight="1"/>
    <row r="144" ht="96" customHeight="1"/>
    <row r="145" ht="96" customHeight="1"/>
    <row r="146" ht="96" customHeight="1"/>
    <row r="147" ht="96" customHeight="1"/>
    <row r="148" ht="96" customHeight="1"/>
    <row r="149" ht="96" customHeight="1"/>
    <row r="150" ht="96" customHeight="1"/>
    <row r="151" ht="96" customHeight="1"/>
    <row r="152" ht="96" customHeight="1"/>
    <row r="153" ht="96" customHeight="1"/>
    <row r="154" ht="96" customHeight="1"/>
    <row r="155" ht="96" customHeight="1"/>
    <row r="156" ht="96" customHeight="1"/>
    <row r="157" ht="96" customHeight="1"/>
    <row r="158" ht="96" customHeight="1"/>
    <row r="159" ht="96" customHeight="1"/>
    <row r="160" ht="96" customHeight="1"/>
    <row r="161" ht="96" customHeight="1"/>
    <row r="162" ht="96" customHeight="1"/>
    <row r="163" ht="96" customHeight="1"/>
    <row r="164" ht="96" customHeight="1"/>
    <row r="165" ht="96" customHeight="1"/>
    <row r="166" ht="96" customHeight="1"/>
    <row r="167" ht="96" customHeight="1"/>
    <row r="168" ht="96" customHeight="1"/>
    <row r="169" ht="96" customHeight="1"/>
    <row r="170" ht="96" customHeight="1"/>
    <row r="171" ht="96" customHeight="1"/>
  </sheetData>
  <sheetProtection password="CC3B" sheet="1" objects="1" scenarios="1"/>
  <autoFilter ref="A6:N90"/>
  <mergeCells count="4">
    <mergeCell ref="C2:D2"/>
    <mergeCell ref="C3:D3"/>
    <mergeCell ref="G5:J5"/>
    <mergeCell ref="K5:N5"/>
  </mergeCells>
  <pageMargins left="7.874015748031496E-2" right="7.874015748031496E-2" top="7.874015748031496E-2" bottom="7.874015748031496E-2" header="0" footer="0"/>
  <pageSetup paperSize="9" scale="62"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zoomScaleNormal="100" workbookViewId="0">
      <pane xSplit="4" ySplit="6" topLeftCell="F7" activePane="bottomRight" state="frozen"/>
      <selection pane="topRight" activeCell="E1" sqref="E1"/>
      <selection pane="bottomLeft" activeCell="A3" sqref="A3"/>
      <selection pane="bottomRight" activeCell="C65" sqref="C65"/>
    </sheetView>
  </sheetViews>
  <sheetFormatPr defaultRowHeight="11.25"/>
  <cols>
    <col min="1" max="1" width="3.7109375" style="24" customWidth="1"/>
    <col min="2" max="2" width="25.140625" style="24" customWidth="1"/>
    <col min="3" max="3" width="10.5703125" style="24" customWidth="1"/>
    <col min="4" max="4" width="30.28515625" style="24" customWidth="1"/>
    <col min="5" max="5" width="23.140625" style="24" customWidth="1"/>
    <col min="6" max="6" width="9.28515625" style="24" customWidth="1"/>
    <col min="7" max="10" width="11.140625" style="24" customWidth="1"/>
    <col min="11" max="14" width="7.85546875" style="24" customWidth="1"/>
    <col min="15" max="15" width="9.140625" style="54"/>
    <col min="16" max="16384" width="9.140625" style="24"/>
  </cols>
  <sheetData>
    <row r="1" spans="1:15">
      <c r="B1" s="29"/>
      <c r="C1" s="29"/>
      <c r="D1" s="29"/>
      <c r="E1" s="29"/>
      <c r="F1" s="29"/>
      <c r="G1" s="29"/>
      <c r="H1" s="29"/>
      <c r="I1" s="29"/>
      <c r="J1" s="29"/>
    </row>
    <row r="2" spans="1:15" ht="15">
      <c r="B2" s="78" t="s">
        <v>697</v>
      </c>
      <c r="C2" s="140" t="str">
        <f>Аптека!C2</f>
        <v>Выберите товар минимум на 5 тыс.руб.</v>
      </c>
      <c r="D2" s="135"/>
      <c r="E2" s="52"/>
      <c r="F2" s="52"/>
      <c r="G2" s="52"/>
      <c r="H2" s="52"/>
      <c r="I2" s="52"/>
      <c r="J2" s="52"/>
    </row>
    <row r="3" spans="1:15" ht="15">
      <c r="B3" s="78" t="s">
        <v>698</v>
      </c>
      <c r="C3" s="140" t="str">
        <f>Аптека!C3</f>
        <v/>
      </c>
      <c r="D3" s="135"/>
      <c r="E3" s="52"/>
      <c r="F3" s="52"/>
      <c r="G3" s="52"/>
      <c r="H3" s="52"/>
      <c r="I3" s="52"/>
      <c r="J3" s="52"/>
      <c r="K3" s="56"/>
      <c r="L3" s="56"/>
      <c r="M3" s="56"/>
      <c r="N3" s="56"/>
      <c r="O3" s="71"/>
    </row>
    <row r="4" spans="1:15">
      <c r="K4" s="72">
        <f>SUMPRODUCT(K8:K51,$O$8:$O$51)</f>
        <v>0</v>
      </c>
      <c r="L4" s="72">
        <f>SUMPRODUCT(L8:L51,$O$8:$O$51)</f>
        <v>0</v>
      </c>
      <c r="M4" s="72">
        <f>SUMPRODUCT(M8:M51,$O$8:$O$51)</f>
        <v>0</v>
      </c>
      <c r="N4" s="72">
        <f>SUMPRODUCT(N8:N51,$O$8:$O$51)</f>
        <v>0</v>
      </c>
      <c r="O4" s="71"/>
    </row>
    <row r="5" spans="1:15" ht="15">
      <c r="A5" s="89"/>
      <c r="B5" s="90"/>
      <c r="C5" s="90"/>
      <c r="D5" s="90"/>
      <c r="E5" s="90"/>
      <c r="F5" s="91"/>
      <c r="G5" s="136" t="s">
        <v>891</v>
      </c>
      <c r="H5" s="135"/>
      <c r="I5" s="135"/>
      <c r="J5" s="135"/>
      <c r="K5" s="139" t="s">
        <v>892</v>
      </c>
      <c r="L5" s="142"/>
      <c r="M5" s="142"/>
      <c r="N5" s="143"/>
      <c r="O5" s="71"/>
    </row>
    <row r="6" spans="1:15" s="34" customFormat="1" ht="21" customHeight="1">
      <c r="A6" s="50" t="s">
        <v>479</v>
      </c>
      <c r="B6" s="50" t="s">
        <v>481</v>
      </c>
      <c r="C6" s="50" t="s">
        <v>482</v>
      </c>
      <c r="D6" s="33" t="s">
        <v>483</v>
      </c>
      <c r="E6" s="33" t="s">
        <v>368</v>
      </c>
      <c r="F6" s="33" t="s">
        <v>530</v>
      </c>
      <c r="G6" s="37" t="s">
        <v>887</v>
      </c>
      <c r="H6" s="37" t="s">
        <v>888</v>
      </c>
      <c r="I6" s="37" t="s">
        <v>889</v>
      </c>
      <c r="J6" s="37" t="s">
        <v>890</v>
      </c>
      <c r="K6" s="33" t="s">
        <v>484</v>
      </c>
      <c r="L6" s="33" t="s">
        <v>485</v>
      </c>
      <c r="M6" s="33" t="s">
        <v>486</v>
      </c>
      <c r="N6" s="33" t="s">
        <v>487</v>
      </c>
      <c r="O6" s="53" t="s">
        <v>690</v>
      </c>
    </row>
    <row r="7" spans="1:15" s="34" customFormat="1" ht="16.5" customHeight="1">
      <c r="A7" s="50"/>
      <c r="B7" s="50"/>
      <c r="C7" s="50"/>
      <c r="D7" s="33"/>
      <c r="E7" s="33"/>
      <c r="F7" s="33"/>
      <c r="G7" s="88">
        <v>0</v>
      </c>
      <c r="H7" s="88">
        <v>-0.1</v>
      </c>
      <c r="I7" s="88">
        <v>-0.15</v>
      </c>
      <c r="J7" s="88">
        <v>-0.2</v>
      </c>
      <c r="K7" s="33"/>
      <c r="L7" s="33"/>
      <c r="M7" s="33"/>
      <c r="N7" s="33"/>
      <c r="O7" s="53"/>
    </row>
    <row r="8" spans="1:15" ht="89.25" customHeight="1">
      <c r="A8" s="25">
        <v>1</v>
      </c>
      <c r="B8" s="25"/>
      <c r="C8" s="25" t="s">
        <v>488</v>
      </c>
      <c r="D8" s="26" t="s">
        <v>369</v>
      </c>
      <c r="E8" s="27" t="s">
        <v>370</v>
      </c>
      <c r="F8" s="25">
        <v>230</v>
      </c>
      <c r="G8" s="25">
        <v>1350</v>
      </c>
      <c r="H8" s="25">
        <f>G8*0.9</f>
        <v>1215</v>
      </c>
      <c r="I8" s="25">
        <f>G8*0.85</f>
        <v>1147.5</v>
      </c>
      <c r="J8" s="25">
        <f>G8*0.8</f>
        <v>1080</v>
      </c>
      <c r="K8" s="25">
        <v>950</v>
      </c>
      <c r="L8" s="25">
        <v>855</v>
      </c>
      <c r="M8" s="25">
        <v>760</v>
      </c>
      <c r="N8" s="25">
        <v>665</v>
      </c>
      <c r="O8" s="79"/>
    </row>
    <row r="9" spans="1:15" ht="101.25" customHeight="1">
      <c r="A9" s="25">
        <v>2</v>
      </c>
      <c r="B9" s="25"/>
      <c r="C9" s="25" t="s">
        <v>489</v>
      </c>
      <c r="D9" s="28" t="s">
        <v>371</v>
      </c>
      <c r="E9" s="28" t="s">
        <v>372</v>
      </c>
      <c r="F9" s="35">
        <v>230</v>
      </c>
      <c r="G9" s="35">
        <v>1350</v>
      </c>
      <c r="H9" s="25">
        <f t="shared" ref="H9:H51" si="0">G9*0.9</f>
        <v>1215</v>
      </c>
      <c r="I9" s="25">
        <f t="shared" ref="I9:I51" si="1">G9*0.85</f>
        <v>1147.5</v>
      </c>
      <c r="J9" s="25">
        <f t="shared" ref="J9:J51" si="2">G9*0.8</f>
        <v>1080</v>
      </c>
      <c r="K9" s="35">
        <v>1000</v>
      </c>
      <c r="L9" s="35">
        <v>900</v>
      </c>
      <c r="M9" s="35">
        <v>800</v>
      </c>
      <c r="N9" s="35">
        <v>700</v>
      </c>
      <c r="O9" s="79"/>
    </row>
    <row r="10" spans="1:15" ht="75" customHeight="1">
      <c r="A10" s="25">
        <v>3</v>
      </c>
      <c r="B10" s="25"/>
      <c r="C10" s="25" t="s">
        <v>490</v>
      </c>
      <c r="D10" s="28" t="s">
        <v>373</v>
      </c>
      <c r="E10" s="27" t="s">
        <v>374</v>
      </c>
      <c r="F10" s="35">
        <v>230</v>
      </c>
      <c r="G10" s="35">
        <v>1250</v>
      </c>
      <c r="H10" s="25">
        <f t="shared" si="0"/>
        <v>1125</v>
      </c>
      <c r="I10" s="25">
        <f t="shared" si="1"/>
        <v>1062.5</v>
      </c>
      <c r="J10" s="25">
        <f t="shared" si="2"/>
        <v>1000</v>
      </c>
      <c r="K10" s="35">
        <v>1000</v>
      </c>
      <c r="L10" s="35">
        <v>990</v>
      </c>
      <c r="M10" s="35">
        <v>880</v>
      </c>
      <c r="N10" s="35">
        <v>770</v>
      </c>
      <c r="O10" s="79"/>
    </row>
    <row r="11" spans="1:15" ht="101.25" customHeight="1">
      <c r="A11" s="25">
        <v>4</v>
      </c>
      <c r="B11" s="25"/>
      <c r="C11" s="25" t="s">
        <v>491</v>
      </c>
      <c r="D11" s="28" t="s">
        <v>375</v>
      </c>
      <c r="E11" s="23" t="s">
        <v>376</v>
      </c>
      <c r="F11" s="35">
        <v>230</v>
      </c>
      <c r="G11" s="35">
        <v>1400</v>
      </c>
      <c r="H11" s="25">
        <f t="shared" si="0"/>
        <v>1260</v>
      </c>
      <c r="I11" s="25">
        <f t="shared" si="1"/>
        <v>1190</v>
      </c>
      <c r="J11" s="25">
        <f t="shared" si="2"/>
        <v>1120</v>
      </c>
      <c r="K11" s="35">
        <v>1100</v>
      </c>
      <c r="L11" s="35">
        <v>990</v>
      </c>
      <c r="M11" s="35">
        <v>880</v>
      </c>
      <c r="N11" s="35">
        <v>770</v>
      </c>
      <c r="O11" s="79"/>
    </row>
    <row r="12" spans="1:15" ht="75" customHeight="1">
      <c r="A12" s="25">
        <v>5</v>
      </c>
      <c r="B12" s="25"/>
      <c r="C12" s="25" t="s">
        <v>492</v>
      </c>
      <c r="D12" s="28" t="s">
        <v>377</v>
      </c>
      <c r="E12" s="23" t="s">
        <v>378</v>
      </c>
      <c r="F12" s="35">
        <v>230</v>
      </c>
      <c r="G12" s="35">
        <v>1450</v>
      </c>
      <c r="H12" s="25">
        <f t="shared" si="0"/>
        <v>1305</v>
      </c>
      <c r="I12" s="25">
        <f t="shared" si="1"/>
        <v>1232.5</v>
      </c>
      <c r="J12" s="25">
        <f t="shared" si="2"/>
        <v>1160</v>
      </c>
      <c r="K12" s="35">
        <v>1100</v>
      </c>
      <c r="L12" s="35">
        <v>990</v>
      </c>
      <c r="M12" s="35">
        <v>880</v>
      </c>
      <c r="N12" s="35">
        <v>770</v>
      </c>
      <c r="O12" s="79"/>
    </row>
    <row r="13" spans="1:15" ht="103.5" customHeight="1">
      <c r="A13" s="25">
        <v>6</v>
      </c>
      <c r="B13" s="25"/>
      <c r="C13" s="25" t="s">
        <v>493</v>
      </c>
      <c r="D13" s="28" t="s">
        <v>379</v>
      </c>
      <c r="E13" s="23" t="s">
        <v>380</v>
      </c>
      <c r="F13" s="35">
        <v>160</v>
      </c>
      <c r="G13" s="35">
        <v>840</v>
      </c>
      <c r="H13" s="25">
        <f t="shared" si="0"/>
        <v>756</v>
      </c>
      <c r="I13" s="25">
        <f t="shared" si="1"/>
        <v>714</v>
      </c>
      <c r="J13" s="25">
        <f t="shared" si="2"/>
        <v>672</v>
      </c>
      <c r="K13" s="35">
        <v>670</v>
      </c>
      <c r="L13" s="35">
        <v>630</v>
      </c>
      <c r="M13" s="35">
        <v>560</v>
      </c>
      <c r="N13" s="35">
        <v>489.99999999999994</v>
      </c>
      <c r="O13" s="79"/>
    </row>
    <row r="14" spans="1:15" ht="102" customHeight="1">
      <c r="A14" s="25">
        <v>7</v>
      </c>
      <c r="B14" s="25"/>
      <c r="C14" s="25" t="s">
        <v>494</v>
      </c>
      <c r="D14" s="28" t="s">
        <v>381</v>
      </c>
      <c r="E14" s="23" t="s">
        <v>382</v>
      </c>
      <c r="F14" s="35">
        <v>160</v>
      </c>
      <c r="G14" s="35">
        <v>830</v>
      </c>
      <c r="H14" s="25">
        <f t="shared" si="0"/>
        <v>747</v>
      </c>
      <c r="I14" s="25">
        <f t="shared" ref="I14" si="3">G14*0.85</f>
        <v>705.5</v>
      </c>
      <c r="J14" s="25">
        <f t="shared" ref="J14" si="4">G14*0.8</f>
        <v>664</v>
      </c>
      <c r="K14" s="35">
        <v>670</v>
      </c>
      <c r="L14" s="35">
        <v>630</v>
      </c>
      <c r="M14" s="35">
        <v>560</v>
      </c>
      <c r="N14" s="35">
        <v>489.99999999999994</v>
      </c>
      <c r="O14" s="79"/>
    </row>
    <row r="15" spans="1:15" ht="99.75" customHeight="1">
      <c r="A15" s="25">
        <v>8</v>
      </c>
      <c r="B15" s="25"/>
      <c r="C15" s="25" t="s">
        <v>495</v>
      </c>
      <c r="D15" s="28" t="s">
        <v>383</v>
      </c>
      <c r="E15" s="23" t="s">
        <v>384</v>
      </c>
      <c r="F15" s="35">
        <v>320</v>
      </c>
      <c r="G15" s="35">
        <v>1360</v>
      </c>
      <c r="H15" s="25">
        <f t="shared" si="0"/>
        <v>1224</v>
      </c>
      <c r="I15" s="25">
        <f t="shared" si="1"/>
        <v>1156</v>
      </c>
      <c r="J15" s="25">
        <f t="shared" si="2"/>
        <v>1088</v>
      </c>
      <c r="K15" s="35">
        <v>1088</v>
      </c>
      <c r="L15" s="35">
        <v>990</v>
      </c>
      <c r="M15" s="35">
        <v>880</v>
      </c>
      <c r="N15" s="35">
        <v>770</v>
      </c>
      <c r="O15" s="79"/>
    </row>
    <row r="16" spans="1:15" ht="117" customHeight="1">
      <c r="A16" s="25">
        <v>9</v>
      </c>
      <c r="B16" s="25"/>
      <c r="C16" s="25" t="s">
        <v>496</v>
      </c>
      <c r="D16" s="28" t="s">
        <v>385</v>
      </c>
      <c r="E16" s="23" t="s">
        <v>386</v>
      </c>
      <c r="F16" s="35">
        <v>220</v>
      </c>
      <c r="G16" s="35">
        <v>1450</v>
      </c>
      <c r="H16" s="25">
        <f t="shared" si="0"/>
        <v>1305</v>
      </c>
      <c r="I16" s="25">
        <f t="shared" si="1"/>
        <v>1232.5</v>
      </c>
      <c r="J16" s="25">
        <f t="shared" si="2"/>
        <v>1160</v>
      </c>
      <c r="K16" s="35">
        <v>1100</v>
      </c>
      <c r="L16" s="35">
        <v>990</v>
      </c>
      <c r="M16" s="35">
        <v>880</v>
      </c>
      <c r="N16" s="35">
        <v>770</v>
      </c>
      <c r="O16" s="79"/>
    </row>
    <row r="17" spans="1:15" ht="132.75" customHeight="1">
      <c r="A17" s="25">
        <v>10</v>
      </c>
      <c r="B17" s="25"/>
      <c r="C17" s="25" t="s">
        <v>497</v>
      </c>
      <c r="D17" s="28" t="s">
        <v>387</v>
      </c>
      <c r="E17" s="23" t="s">
        <v>388</v>
      </c>
      <c r="F17" s="35">
        <v>220</v>
      </c>
      <c r="G17" s="35">
        <v>1420</v>
      </c>
      <c r="H17" s="25">
        <f t="shared" si="0"/>
        <v>1278</v>
      </c>
      <c r="I17" s="25">
        <f t="shared" si="1"/>
        <v>1207</v>
      </c>
      <c r="J17" s="25">
        <f t="shared" si="2"/>
        <v>1136</v>
      </c>
      <c r="K17" s="35">
        <v>1100</v>
      </c>
      <c r="L17" s="35">
        <v>990</v>
      </c>
      <c r="M17" s="35">
        <v>880</v>
      </c>
      <c r="N17" s="35">
        <v>770</v>
      </c>
      <c r="O17" s="79"/>
    </row>
    <row r="18" spans="1:15" ht="114.75" customHeight="1">
      <c r="A18" s="25">
        <v>11</v>
      </c>
      <c r="B18" s="25"/>
      <c r="C18" s="25" t="s">
        <v>498</v>
      </c>
      <c r="D18" s="28" t="s">
        <v>389</v>
      </c>
      <c r="E18" s="23" t="s">
        <v>390</v>
      </c>
      <c r="F18" s="35">
        <v>180</v>
      </c>
      <c r="G18" s="35">
        <v>1500</v>
      </c>
      <c r="H18" s="25">
        <f t="shared" si="0"/>
        <v>1350</v>
      </c>
      <c r="I18" s="25">
        <f t="shared" si="1"/>
        <v>1275</v>
      </c>
      <c r="J18" s="25">
        <f t="shared" si="2"/>
        <v>1200</v>
      </c>
      <c r="K18" s="35">
        <v>1100</v>
      </c>
      <c r="L18" s="35">
        <v>990</v>
      </c>
      <c r="M18" s="35">
        <v>880</v>
      </c>
      <c r="N18" s="35">
        <v>770</v>
      </c>
      <c r="O18" s="79"/>
    </row>
    <row r="19" spans="1:15" ht="75" customHeight="1">
      <c r="A19" s="25">
        <v>12</v>
      </c>
      <c r="B19" s="25"/>
      <c r="C19" s="25" t="s">
        <v>499</v>
      </c>
      <c r="D19" s="28" t="s">
        <v>391</v>
      </c>
      <c r="E19" s="23" t="s">
        <v>392</v>
      </c>
      <c r="F19" s="35">
        <v>380</v>
      </c>
      <c r="G19" s="35">
        <v>880</v>
      </c>
      <c r="H19" s="25">
        <f t="shared" si="0"/>
        <v>792</v>
      </c>
      <c r="I19" s="25">
        <f t="shared" si="1"/>
        <v>748</v>
      </c>
      <c r="J19" s="25">
        <f t="shared" si="2"/>
        <v>704</v>
      </c>
      <c r="K19" s="35">
        <v>700</v>
      </c>
      <c r="L19" s="35">
        <f>K19*0.95</f>
        <v>665</v>
      </c>
      <c r="M19" s="35">
        <f>K19*0.9</f>
        <v>630</v>
      </c>
      <c r="N19" s="35">
        <f>K19*0.85</f>
        <v>595</v>
      </c>
      <c r="O19" s="79"/>
    </row>
    <row r="20" spans="1:15" ht="99.75" customHeight="1">
      <c r="A20" s="25">
        <v>13</v>
      </c>
      <c r="B20" s="25"/>
      <c r="C20" s="25" t="s">
        <v>500</v>
      </c>
      <c r="D20" s="28" t="s">
        <v>393</v>
      </c>
      <c r="E20" s="23" t="s">
        <v>394</v>
      </c>
      <c r="F20" s="35">
        <v>250</v>
      </c>
      <c r="G20" s="35">
        <v>910</v>
      </c>
      <c r="H20" s="25">
        <f t="shared" si="0"/>
        <v>819</v>
      </c>
      <c r="I20" s="25">
        <f t="shared" si="1"/>
        <v>773.5</v>
      </c>
      <c r="J20" s="25">
        <f t="shared" si="2"/>
        <v>728</v>
      </c>
      <c r="K20" s="35">
        <v>700</v>
      </c>
      <c r="L20" s="35">
        <f>K20*0.95</f>
        <v>665</v>
      </c>
      <c r="M20" s="35">
        <f>K20*0.9</f>
        <v>630</v>
      </c>
      <c r="N20" s="35">
        <f>K20*0.85</f>
        <v>595</v>
      </c>
      <c r="O20" s="79"/>
    </row>
    <row r="21" spans="1:15" ht="75" customHeight="1">
      <c r="A21" s="25">
        <v>14</v>
      </c>
      <c r="B21" s="25"/>
      <c r="C21" s="25" t="s">
        <v>501</v>
      </c>
      <c r="D21" s="28" t="s">
        <v>395</v>
      </c>
      <c r="E21" s="23" t="s">
        <v>396</v>
      </c>
      <c r="F21" s="35">
        <v>250</v>
      </c>
      <c r="G21" s="35">
        <v>870</v>
      </c>
      <c r="H21" s="25">
        <f t="shared" si="0"/>
        <v>783</v>
      </c>
      <c r="I21" s="25">
        <f t="shared" si="1"/>
        <v>739.5</v>
      </c>
      <c r="J21" s="25">
        <f t="shared" si="2"/>
        <v>696</v>
      </c>
      <c r="K21" s="35">
        <v>690</v>
      </c>
      <c r="L21" s="35">
        <v>665</v>
      </c>
      <c r="M21" s="35">
        <v>630</v>
      </c>
      <c r="N21" s="35">
        <v>595</v>
      </c>
      <c r="O21" s="79"/>
    </row>
    <row r="22" spans="1:15" ht="75" customHeight="1">
      <c r="A22" s="25">
        <v>15</v>
      </c>
      <c r="B22" s="25"/>
      <c r="C22" s="25" t="s">
        <v>502</v>
      </c>
      <c r="D22" s="26" t="s">
        <v>531</v>
      </c>
      <c r="E22" s="26" t="s">
        <v>397</v>
      </c>
      <c r="F22" s="25">
        <v>160</v>
      </c>
      <c r="G22" s="25">
        <v>900</v>
      </c>
      <c r="H22" s="25">
        <f t="shared" si="0"/>
        <v>810</v>
      </c>
      <c r="I22" s="25">
        <f t="shared" si="1"/>
        <v>765</v>
      </c>
      <c r="J22" s="25">
        <f t="shared" si="2"/>
        <v>720</v>
      </c>
      <c r="K22" s="25">
        <v>700</v>
      </c>
      <c r="L22" s="25">
        <v>630</v>
      </c>
      <c r="M22" s="25">
        <v>560</v>
      </c>
      <c r="N22" s="25">
        <v>489.99999999999994</v>
      </c>
      <c r="O22" s="79"/>
    </row>
    <row r="23" spans="1:15" ht="75" customHeight="1">
      <c r="A23" s="25">
        <v>16</v>
      </c>
      <c r="B23" s="25"/>
      <c r="C23" s="25" t="s">
        <v>503</v>
      </c>
      <c r="D23" s="26" t="s">
        <v>398</v>
      </c>
      <c r="E23" s="26" t="s">
        <v>399</v>
      </c>
      <c r="F23" s="25">
        <v>160</v>
      </c>
      <c r="G23" s="25">
        <v>880</v>
      </c>
      <c r="H23" s="25">
        <f t="shared" si="0"/>
        <v>792</v>
      </c>
      <c r="I23" s="25">
        <f t="shared" si="1"/>
        <v>748</v>
      </c>
      <c r="J23" s="25">
        <f t="shared" si="2"/>
        <v>704</v>
      </c>
      <c r="K23" s="25">
        <v>700</v>
      </c>
      <c r="L23" s="25">
        <v>630</v>
      </c>
      <c r="M23" s="25">
        <v>560</v>
      </c>
      <c r="N23" s="25">
        <v>489.99999999999994</v>
      </c>
      <c r="O23" s="79"/>
    </row>
    <row r="24" spans="1:15" ht="75" customHeight="1">
      <c r="A24" s="25">
        <v>17</v>
      </c>
      <c r="B24" s="25"/>
      <c r="C24" s="25" t="s">
        <v>504</v>
      </c>
      <c r="D24" s="26" t="s">
        <v>400</v>
      </c>
      <c r="E24" s="26" t="s">
        <v>401</v>
      </c>
      <c r="F24" s="25">
        <v>500</v>
      </c>
      <c r="G24" s="25">
        <v>1750</v>
      </c>
      <c r="H24" s="25">
        <f t="shared" si="0"/>
        <v>1575</v>
      </c>
      <c r="I24" s="25">
        <f t="shared" si="1"/>
        <v>1487.5</v>
      </c>
      <c r="J24" s="25">
        <f t="shared" si="2"/>
        <v>1400</v>
      </c>
      <c r="K24" s="25">
        <v>1400</v>
      </c>
      <c r="L24" s="25">
        <v>1260</v>
      </c>
      <c r="M24" s="25">
        <v>1120</v>
      </c>
      <c r="N24" s="25">
        <v>979.99999999999989</v>
      </c>
      <c r="O24" s="79"/>
    </row>
    <row r="25" spans="1:15" ht="122.25" customHeight="1">
      <c r="A25" s="25">
        <v>18</v>
      </c>
      <c r="B25" s="25"/>
      <c r="C25" s="25" t="s">
        <v>505</v>
      </c>
      <c r="D25" s="28" t="s">
        <v>402</v>
      </c>
      <c r="E25" s="23" t="s">
        <v>403</v>
      </c>
      <c r="F25" s="35">
        <v>200</v>
      </c>
      <c r="G25" s="35">
        <v>580</v>
      </c>
      <c r="H25" s="25">
        <f t="shared" si="0"/>
        <v>522</v>
      </c>
      <c r="I25" s="25">
        <f t="shared" si="1"/>
        <v>493</v>
      </c>
      <c r="J25" s="25">
        <f t="shared" si="2"/>
        <v>464</v>
      </c>
      <c r="K25" s="35">
        <v>464</v>
      </c>
      <c r="L25" s="35">
        <v>434</v>
      </c>
      <c r="M25" s="35">
        <v>434</v>
      </c>
      <c r="N25" s="35">
        <v>406</v>
      </c>
      <c r="O25" s="79"/>
    </row>
    <row r="26" spans="1:15" ht="88.5" customHeight="1">
      <c r="A26" s="25">
        <v>19</v>
      </c>
      <c r="B26" s="25"/>
      <c r="C26" s="25" t="s">
        <v>506</v>
      </c>
      <c r="D26" s="28" t="s">
        <v>404</v>
      </c>
      <c r="E26" s="27" t="s">
        <v>405</v>
      </c>
      <c r="F26" s="35">
        <v>150</v>
      </c>
      <c r="G26" s="35">
        <v>520</v>
      </c>
      <c r="H26" s="25">
        <f t="shared" si="0"/>
        <v>468</v>
      </c>
      <c r="I26" s="25">
        <f t="shared" si="1"/>
        <v>442</v>
      </c>
      <c r="J26" s="25">
        <f t="shared" si="2"/>
        <v>416</v>
      </c>
      <c r="K26" s="35">
        <v>400</v>
      </c>
      <c r="L26" s="35">
        <v>400</v>
      </c>
      <c r="M26" s="35">
        <v>400</v>
      </c>
      <c r="N26" s="35">
        <v>400</v>
      </c>
      <c r="O26" s="79"/>
    </row>
    <row r="27" spans="1:15" ht="111.75" customHeight="1">
      <c r="A27" s="25">
        <v>20</v>
      </c>
      <c r="B27" s="51"/>
      <c r="C27" s="25" t="s">
        <v>507</v>
      </c>
      <c r="D27" s="28" t="s">
        <v>406</v>
      </c>
      <c r="E27" s="23" t="s">
        <v>407</v>
      </c>
      <c r="F27" s="35">
        <v>200</v>
      </c>
      <c r="G27" s="35">
        <v>530</v>
      </c>
      <c r="H27" s="25">
        <f t="shared" si="0"/>
        <v>477</v>
      </c>
      <c r="I27" s="25">
        <f t="shared" si="1"/>
        <v>450.5</v>
      </c>
      <c r="J27" s="25">
        <f t="shared" si="2"/>
        <v>424</v>
      </c>
      <c r="K27" s="35">
        <v>424</v>
      </c>
      <c r="L27" s="35">
        <v>424</v>
      </c>
      <c r="M27" s="35">
        <v>392</v>
      </c>
      <c r="N27" s="35">
        <v>343</v>
      </c>
      <c r="O27" s="79"/>
    </row>
    <row r="28" spans="1:15" ht="105" customHeight="1">
      <c r="A28" s="25">
        <v>21</v>
      </c>
      <c r="B28" s="51"/>
      <c r="C28" s="25" t="s">
        <v>508</v>
      </c>
      <c r="D28" s="28" t="s">
        <v>408</v>
      </c>
      <c r="E28" s="23" t="s">
        <v>409</v>
      </c>
      <c r="F28" s="35">
        <v>190</v>
      </c>
      <c r="G28" s="35">
        <v>990</v>
      </c>
      <c r="H28" s="25">
        <f t="shared" si="0"/>
        <v>891</v>
      </c>
      <c r="I28" s="25">
        <f t="shared" si="1"/>
        <v>841.5</v>
      </c>
      <c r="J28" s="25">
        <f t="shared" si="2"/>
        <v>792</v>
      </c>
      <c r="K28" s="35">
        <v>792</v>
      </c>
      <c r="L28" s="35">
        <v>765</v>
      </c>
      <c r="M28" s="35">
        <v>680</v>
      </c>
      <c r="N28" s="35">
        <v>595</v>
      </c>
      <c r="O28" s="79"/>
    </row>
    <row r="29" spans="1:15" ht="75" customHeight="1">
      <c r="A29" s="25">
        <v>22</v>
      </c>
      <c r="B29" s="51"/>
      <c r="C29" s="25" t="s">
        <v>509</v>
      </c>
      <c r="D29" s="28" t="s">
        <v>410</v>
      </c>
      <c r="E29" s="27" t="s">
        <v>411</v>
      </c>
      <c r="F29" s="35">
        <v>220</v>
      </c>
      <c r="G29" s="35">
        <v>1590</v>
      </c>
      <c r="H29" s="25">
        <f t="shared" si="0"/>
        <v>1431</v>
      </c>
      <c r="I29" s="25">
        <f t="shared" si="1"/>
        <v>1351.5</v>
      </c>
      <c r="J29" s="25">
        <f t="shared" si="2"/>
        <v>1272</v>
      </c>
      <c r="K29" s="35">
        <v>1272</v>
      </c>
      <c r="L29" s="35">
        <v>1272</v>
      </c>
      <c r="M29" s="35">
        <v>1200</v>
      </c>
      <c r="N29" s="35">
        <v>1050</v>
      </c>
      <c r="O29" s="79"/>
    </row>
    <row r="30" spans="1:15" ht="75" customHeight="1">
      <c r="A30" s="25">
        <v>23</v>
      </c>
      <c r="B30" s="51"/>
      <c r="C30" s="25" t="s">
        <v>510</v>
      </c>
      <c r="D30" s="28" t="s">
        <v>412</v>
      </c>
      <c r="E30" s="23" t="s">
        <v>413</v>
      </c>
      <c r="F30" s="35">
        <v>110</v>
      </c>
      <c r="G30" s="35">
        <v>530</v>
      </c>
      <c r="H30" s="25">
        <f t="shared" si="0"/>
        <v>477</v>
      </c>
      <c r="I30" s="25">
        <f t="shared" si="1"/>
        <v>450.5</v>
      </c>
      <c r="J30" s="25">
        <f t="shared" si="2"/>
        <v>424</v>
      </c>
      <c r="K30" s="35">
        <v>400</v>
      </c>
      <c r="L30" s="35">
        <v>400</v>
      </c>
      <c r="M30" s="35">
        <v>400</v>
      </c>
      <c r="N30" s="35">
        <v>350</v>
      </c>
      <c r="O30" s="79"/>
    </row>
    <row r="31" spans="1:15" ht="118.5" customHeight="1">
      <c r="A31" s="25">
        <v>24</v>
      </c>
      <c r="B31" s="51"/>
      <c r="C31" s="25" t="s">
        <v>511</v>
      </c>
      <c r="D31" s="28" t="s">
        <v>414</v>
      </c>
      <c r="E31" s="23" t="s">
        <v>415</v>
      </c>
      <c r="F31" s="35">
        <v>100</v>
      </c>
      <c r="G31" s="35">
        <v>570</v>
      </c>
      <c r="H31" s="25">
        <f t="shared" si="0"/>
        <v>513</v>
      </c>
      <c r="I31" s="25">
        <f t="shared" si="1"/>
        <v>484.5</v>
      </c>
      <c r="J31" s="25">
        <f t="shared" si="2"/>
        <v>456</v>
      </c>
      <c r="K31" s="35">
        <v>456</v>
      </c>
      <c r="L31" s="35">
        <v>432</v>
      </c>
      <c r="M31" s="35">
        <v>384</v>
      </c>
      <c r="N31" s="35">
        <v>336</v>
      </c>
      <c r="O31" s="79"/>
    </row>
    <row r="32" spans="1:15" ht="75" customHeight="1">
      <c r="A32" s="25">
        <v>25</v>
      </c>
      <c r="B32" s="51"/>
      <c r="C32" s="25" t="s">
        <v>512</v>
      </c>
      <c r="D32" s="30" t="s">
        <v>416</v>
      </c>
      <c r="E32" s="27" t="s">
        <v>417</v>
      </c>
      <c r="F32" s="36">
        <v>230</v>
      </c>
      <c r="G32" s="36">
        <v>650</v>
      </c>
      <c r="H32" s="25">
        <f t="shared" si="0"/>
        <v>585</v>
      </c>
      <c r="I32" s="25">
        <f t="shared" si="1"/>
        <v>552.5</v>
      </c>
      <c r="J32" s="25">
        <f t="shared" si="2"/>
        <v>520</v>
      </c>
      <c r="K32" s="36">
        <v>490</v>
      </c>
      <c r="L32" s="36">
        <v>441</v>
      </c>
      <c r="M32" s="36">
        <v>392</v>
      </c>
      <c r="N32" s="36">
        <v>343</v>
      </c>
      <c r="O32" s="79"/>
    </row>
    <row r="33" spans="1:15" ht="101.25" customHeight="1">
      <c r="A33" s="25">
        <v>26</v>
      </c>
      <c r="B33" s="51"/>
      <c r="C33" s="25" t="s">
        <v>513</v>
      </c>
      <c r="D33" s="28" t="s">
        <v>418</v>
      </c>
      <c r="E33" s="23" t="s">
        <v>419</v>
      </c>
      <c r="F33" s="35">
        <v>200</v>
      </c>
      <c r="G33" s="35">
        <v>620</v>
      </c>
      <c r="H33" s="25">
        <f t="shared" si="0"/>
        <v>558</v>
      </c>
      <c r="I33" s="25">
        <f t="shared" si="1"/>
        <v>527</v>
      </c>
      <c r="J33" s="25">
        <f t="shared" si="2"/>
        <v>496</v>
      </c>
      <c r="K33" s="35">
        <v>496</v>
      </c>
      <c r="L33" s="35">
        <v>496</v>
      </c>
      <c r="M33" s="35">
        <v>468</v>
      </c>
      <c r="N33" s="35">
        <v>442</v>
      </c>
      <c r="O33" s="79"/>
    </row>
    <row r="34" spans="1:15" ht="75" customHeight="1">
      <c r="A34" s="25">
        <v>27</v>
      </c>
      <c r="B34" s="51"/>
      <c r="C34" s="25" t="s">
        <v>514</v>
      </c>
      <c r="D34" s="28" t="s">
        <v>420</v>
      </c>
      <c r="E34" s="23" t="s">
        <v>421</v>
      </c>
      <c r="F34" s="35">
        <v>400</v>
      </c>
      <c r="G34" s="35">
        <v>500</v>
      </c>
      <c r="H34" s="25">
        <f t="shared" si="0"/>
        <v>450</v>
      </c>
      <c r="I34" s="25">
        <f t="shared" si="1"/>
        <v>425</v>
      </c>
      <c r="J34" s="25">
        <f t="shared" si="2"/>
        <v>400</v>
      </c>
      <c r="K34" s="35">
        <v>400</v>
      </c>
      <c r="L34" s="35">
        <v>400</v>
      </c>
      <c r="M34" s="35">
        <v>400</v>
      </c>
      <c r="N34" s="35">
        <v>400</v>
      </c>
      <c r="O34" s="79"/>
    </row>
    <row r="35" spans="1:15" ht="75" customHeight="1">
      <c r="A35" s="25">
        <v>28</v>
      </c>
      <c r="B35" s="51"/>
      <c r="C35" s="25" t="s">
        <v>515</v>
      </c>
      <c r="D35" s="28" t="s">
        <v>422</v>
      </c>
      <c r="E35" s="27" t="s">
        <v>423</v>
      </c>
      <c r="F35" s="35">
        <v>200</v>
      </c>
      <c r="G35" s="35">
        <v>460</v>
      </c>
      <c r="H35" s="25">
        <f t="shared" si="0"/>
        <v>414</v>
      </c>
      <c r="I35" s="25">
        <f t="shared" si="1"/>
        <v>391</v>
      </c>
      <c r="J35" s="25">
        <f t="shared" si="2"/>
        <v>368</v>
      </c>
      <c r="K35" s="25">
        <v>368</v>
      </c>
      <c r="L35" s="25">
        <v>368</v>
      </c>
      <c r="M35" s="35">
        <v>368</v>
      </c>
      <c r="N35" s="35">
        <v>336</v>
      </c>
      <c r="O35" s="79"/>
    </row>
    <row r="36" spans="1:15" ht="97.5" customHeight="1">
      <c r="A36" s="25">
        <v>29</v>
      </c>
      <c r="B36" s="51"/>
      <c r="C36" s="25" t="s">
        <v>516</v>
      </c>
      <c r="D36" s="28" t="s">
        <v>424</v>
      </c>
      <c r="E36" s="23" t="s">
        <v>425</v>
      </c>
      <c r="F36" s="35">
        <v>200</v>
      </c>
      <c r="G36" s="35">
        <v>1850</v>
      </c>
      <c r="H36" s="25">
        <f t="shared" si="0"/>
        <v>1665</v>
      </c>
      <c r="I36" s="25">
        <f t="shared" si="1"/>
        <v>1572.5</v>
      </c>
      <c r="J36" s="25">
        <f t="shared" si="2"/>
        <v>1480</v>
      </c>
      <c r="K36" s="35">
        <v>1350</v>
      </c>
      <c r="L36" s="35">
        <v>1215</v>
      </c>
      <c r="M36" s="35">
        <v>1080</v>
      </c>
      <c r="N36" s="35">
        <v>944.99999999999989</v>
      </c>
      <c r="O36" s="79"/>
    </row>
    <row r="37" spans="1:15" ht="96" customHeight="1">
      <c r="A37" s="25">
        <v>30</v>
      </c>
      <c r="B37" s="51"/>
      <c r="C37" s="25" t="s">
        <v>517</v>
      </c>
      <c r="D37" s="28" t="s">
        <v>426</v>
      </c>
      <c r="E37" s="23" t="s">
        <v>427</v>
      </c>
      <c r="F37" s="35">
        <v>100</v>
      </c>
      <c r="G37" s="35">
        <v>1400</v>
      </c>
      <c r="H37" s="25">
        <f t="shared" si="0"/>
        <v>1260</v>
      </c>
      <c r="I37" s="25">
        <f t="shared" si="1"/>
        <v>1190</v>
      </c>
      <c r="J37" s="25">
        <f t="shared" si="2"/>
        <v>1120</v>
      </c>
      <c r="K37" s="25">
        <v>1120</v>
      </c>
      <c r="L37" s="25">
        <v>1120</v>
      </c>
      <c r="M37" s="35">
        <v>1056</v>
      </c>
      <c r="N37" s="35">
        <v>923.99999999999989</v>
      </c>
      <c r="O37" s="79"/>
    </row>
    <row r="38" spans="1:15" ht="108.75" customHeight="1">
      <c r="A38" s="25">
        <v>31</v>
      </c>
      <c r="B38" s="51"/>
      <c r="C38" s="25" t="s">
        <v>518</v>
      </c>
      <c r="D38" s="26" t="s">
        <v>428</v>
      </c>
      <c r="E38" s="23" t="s">
        <v>429</v>
      </c>
      <c r="F38" s="25">
        <v>120</v>
      </c>
      <c r="G38" s="25">
        <v>930</v>
      </c>
      <c r="H38" s="25">
        <f t="shared" si="0"/>
        <v>837</v>
      </c>
      <c r="I38" s="25">
        <f t="shared" si="1"/>
        <v>790.5</v>
      </c>
      <c r="J38" s="25">
        <f t="shared" si="2"/>
        <v>744</v>
      </c>
      <c r="K38" s="25">
        <v>744</v>
      </c>
      <c r="L38" s="25">
        <v>675</v>
      </c>
      <c r="M38" s="25">
        <v>600</v>
      </c>
      <c r="N38" s="25">
        <v>525</v>
      </c>
      <c r="O38" s="79"/>
    </row>
    <row r="39" spans="1:15" ht="141" customHeight="1">
      <c r="A39" s="25">
        <v>32</v>
      </c>
      <c r="B39" s="25"/>
      <c r="C39" s="25" t="s">
        <v>519</v>
      </c>
      <c r="D39" s="26" t="s">
        <v>430</v>
      </c>
      <c r="E39" s="23" t="s">
        <v>431</v>
      </c>
      <c r="F39" s="25">
        <v>180</v>
      </c>
      <c r="G39" s="25">
        <v>1420</v>
      </c>
      <c r="H39" s="25">
        <f t="shared" si="0"/>
        <v>1278</v>
      </c>
      <c r="I39" s="25">
        <f t="shared" si="1"/>
        <v>1207</v>
      </c>
      <c r="J39" s="25">
        <f t="shared" si="2"/>
        <v>1136</v>
      </c>
      <c r="K39" s="25">
        <v>1100</v>
      </c>
      <c r="L39" s="25">
        <v>990</v>
      </c>
      <c r="M39" s="25">
        <v>880</v>
      </c>
      <c r="N39" s="25">
        <v>770</v>
      </c>
      <c r="O39" s="79"/>
    </row>
    <row r="40" spans="1:15" ht="120.75" customHeight="1">
      <c r="A40" s="25">
        <v>33</v>
      </c>
      <c r="B40" s="25"/>
      <c r="C40" s="25" t="s">
        <v>520</v>
      </c>
      <c r="D40" s="28" t="s">
        <v>432</v>
      </c>
      <c r="E40" s="27" t="s">
        <v>433</v>
      </c>
      <c r="F40" s="35">
        <v>100</v>
      </c>
      <c r="G40" s="35">
        <v>1550</v>
      </c>
      <c r="H40" s="25">
        <f t="shared" si="0"/>
        <v>1395</v>
      </c>
      <c r="I40" s="25">
        <f t="shared" si="1"/>
        <v>1317.5</v>
      </c>
      <c r="J40" s="25">
        <f t="shared" si="2"/>
        <v>1240</v>
      </c>
      <c r="K40" s="35">
        <v>1180</v>
      </c>
      <c r="L40" s="35">
        <v>1062</v>
      </c>
      <c r="M40" s="35">
        <v>944</v>
      </c>
      <c r="N40" s="35">
        <v>826</v>
      </c>
      <c r="O40" s="79"/>
    </row>
    <row r="41" spans="1:15" ht="75" customHeight="1">
      <c r="A41" s="25">
        <v>34</v>
      </c>
      <c r="B41" s="25"/>
      <c r="C41" s="25" t="s">
        <v>521</v>
      </c>
      <c r="D41" s="28" t="s">
        <v>434</v>
      </c>
      <c r="E41" s="27" t="s">
        <v>435</v>
      </c>
      <c r="F41" s="35">
        <v>100</v>
      </c>
      <c r="G41" s="35">
        <v>750</v>
      </c>
      <c r="H41" s="25">
        <f t="shared" si="0"/>
        <v>675</v>
      </c>
      <c r="I41" s="25">
        <f t="shared" si="1"/>
        <v>637.5</v>
      </c>
      <c r="J41" s="25">
        <f t="shared" si="2"/>
        <v>600</v>
      </c>
      <c r="K41" s="35">
        <v>600</v>
      </c>
      <c r="L41" s="35">
        <v>540</v>
      </c>
      <c r="M41" s="35">
        <v>480</v>
      </c>
      <c r="N41" s="35">
        <v>420</v>
      </c>
      <c r="O41" s="79"/>
    </row>
    <row r="42" spans="1:15" ht="139.5" customHeight="1">
      <c r="A42" s="25">
        <v>35</v>
      </c>
      <c r="B42" s="25"/>
      <c r="C42" s="25" t="s">
        <v>522</v>
      </c>
      <c r="D42"/>
      <c r="E42" s="32" t="s">
        <v>436</v>
      </c>
      <c r="F42" s="25">
        <v>130</v>
      </c>
      <c r="G42" s="25">
        <v>380</v>
      </c>
      <c r="H42" s="25">
        <f t="shared" si="0"/>
        <v>342</v>
      </c>
      <c r="I42" s="25">
        <f t="shared" si="1"/>
        <v>323</v>
      </c>
      <c r="J42" s="25">
        <f t="shared" si="2"/>
        <v>304</v>
      </c>
      <c r="K42" s="25">
        <v>240</v>
      </c>
      <c r="L42" s="25">
        <v>216</v>
      </c>
      <c r="M42" s="25">
        <v>192</v>
      </c>
      <c r="N42" s="25">
        <v>168</v>
      </c>
      <c r="O42" s="79"/>
    </row>
    <row r="43" spans="1:15" ht="149.25" customHeight="1">
      <c r="A43" s="25">
        <v>36</v>
      </c>
      <c r="B43" s="25"/>
      <c r="C43" s="25" t="s">
        <v>523</v>
      </c>
      <c r="D43" s="26" t="s">
        <v>437</v>
      </c>
      <c r="E43" s="23" t="s">
        <v>438</v>
      </c>
      <c r="F43" s="25">
        <v>150</v>
      </c>
      <c r="G43" s="25">
        <v>380</v>
      </c>
      <c r="H43" s="25">
        <f t="shared" si="0"/>
        <v>342</v>
      </c>
      <c r="I43" s="25">
        <f t="shared" si="1"/>
        <v>323</v>
      </c>
      <c r="J43" s="25">
        <f t="shared" si="2"/>
        <v>304</v>
      </c>
      <c r="K43" s="25">
        <v>300</v>
      </c>
      <c r="L43" s="25">
        <v>285</v>
      </c>
      <c r="M43" s="25">
        <v>270</v>
      </c>
      <c r="N43" s="25">
        <v>255</v>
      </c>
      <c r="O43" s="79"/>
    </row>
    <row r="44" spans="1:15" s="31" customFormat="1" ht="104.25" customHeight="1">
      <c r="A44" s="25">
        <v>37</v>
      </c>
      <c r="B44" s="25"/>
      <c r="C44" s="25" t="s">
        <v>524</v>
      </c>
      <c r="D44" s="26" t="s">
        <v>533</v>
      </c>
      <c r="E44" s="27" t="s">
        <v>439</v>
      </c>
      <c r="F44" s="25">
        <v>1200</v>
      </c>
      <c r="G44" s="25">
        <v>950</v>
      </c>
      <c r="H44" s="25">
        <f t="shared" si="0"/>
        <v>855</v>
      </c>
      <c r="I44" s="25">
        <f t="shared" si="1"/>
        <v>807.5</v>
      </c>
      <c r="J44" s="25">
        <f t="shared" si="2"/>
        <v>760</v>
      </c>
      <c r="K44" s="25">
        <v>750</v>
      </c>
      <c r="L44" s="25">
        <v>750</v>
      </c>
      <c r="M44" s="25">
        <v>750</v>
      </c>
      <c r="N44" s="25">
        <v>750</v>
      </c>
      <c r="O44" s="79"/>
    </row>
    <row r="45" spans="1:15" s="31" customFormat="1" ht="104.25" customHeight="1">
      <c r="A45" s="25">
        <v>38</v>
      </c>
      <c r="B45" s="25"/>
      <c r="C45" s="25" t="s">
        <v>525</v>
      </c>
      <c r="D45" s="26" t="s">
        <v>534</v>
      </c>
      <c r="E45" s="23" t="s">
        <v>440</v>
      </c>
      <c r="F45" s="25">
        <v>1200</v>
      </c>
      <c r="G45" s="25">
        <v>950</v>
      </c>
      <c r="H45" s="25">
        <f t="shared" si="0"/>
        <v>855</v>
      </c>
      <c r="I45" s="25">
        <f t="shared" si="1"/>
        <v>807.5</v>
      </c>
      <c r="J45" s="25">
        <f t="shared" si="2"/>
        <v>760</v>
      </c>
      <c r="K45" s="25">
        <v>750</v>
      </c>
      <c r="L45" s="25">
        <v>750</v>
      </c>
      <c r="M45" s="25">
        <v>750</v>
      </c>
      <c r="N45" s="25">
        <v>750</v>
      </c>
      <c r="O45" s="79"/>
    </row>
    <row r="46" spans="1:15" s="31" customFormat="1" ht="104.25" customHeight="1">
      <c r="A46" s="25">
        <v>39</v>
      </c>
      <c r="B46" s="25"/>
      <c r="C46" s="25" t="s">
        <v>526</v>
      </c>
      <c r="D46" s="26" t="s">
        <v>441</v>
      </c>
      <c r="E46" s="23" t="s">
        <v>442</v>
      </c>
      <c r="F46" s="25">
        <v>600</v>
      </c>
      <c r="G46" s="25">
        <v>940</v>
      </c>
      <c r="H46" s="25">
        <f t="shared" si="0"/>
        <v>846</v>
      </c>
      <c r="I46" s="25">
        <f t="shared" si="1"/>
        <v>799</v>
      </c>
      <c r="J46" s="25">
        <f t="shared" si="2"/>
        <v>752</v>
      </c>
      <c r="K46" s="25">
        <v>750</v>
      </c>
      <c r="L46" s="25">
        <v>712.5</v>
      </c>
      <c r="M46" s="25">
        <v>675</v>
      </c>
      <c r="N46" s="25">
        <v>637.5</v>
      </c>
      <c r="O46" s="79"/>
    </row>
    <row r="47" spans="1:15" s="31" customFormat="1" ht="104.25" customHeight="1">
      <c r="A47" s="25">
        <v>40</v>
      </c>
      <c r="B47" s="25"/>
      <c r="C47" s="25" t="s">
        <v>527</v>
      </c>
      <c r="D47" s="26" t="s">
        <v>443</v>
      </c>
      <c r="E47" s="23" t="s">
        <v>444</v>
      </c>
      <c r="F47" s="25">
        <v>600</v>
      </c>
      <c r="G47" s="25">
        <v>940</v>
      </c>
      <c r="H47" s="25">
        <f t="shared" si="0"/>
        <v>846</v>
      </c>
      <c r="I47" s="25">
        <f t="shared" si="1"/>
        <v>799</v>
      </c>
      <c r="J47" s="25">
        <f t="shared" si="2"/>
        <v>752</v>
      </c>
      <c r="K47" s="25">
        <v>751</v>
      </c>
      <c r="L47" s="25">
        <v>713.44999999999993</v>
      </c>
      <c r="M47" s="25">
        <v>675.9</v>
      </c>
      <c r="N47" s="25">
        <v>638.35</v>
      </c>
      <c r="O47" s="79"/>
    </row>
    <row r="48" spans="1:15" s="31" customFormat="1" ht="104.25" customHeight="1">
      <c r="A48" s="25">
        <v>41</v>
      </c>
      <c r="B48" s="25"/>
      <c r="C48" s="25" t="s">
        <v>528</v>
      </c>
      <c r="D48" s="26" t="s">
        <v>445</v>
      </c>
      <c r="E48" s="27" t="s">
        <v>446</v>
      </c>
      <c r="F48" s="25">
        <v>1200</v>
      </c>
      <c r="G48" s="25">
        <v>990</v>
      </c>
      <c r="H48" s="25">
        <f t="shared" si="0"/>
        <v>891</v>
      </c>
      <c r="I48" s="25">
        <f t="shared" si="1"/>
        <v>841.5</v>
      </c>
      <c r="J48" s="25">
        <f t="shared" si="2"/>
        <v>792</v>
      </c>
      <c r="K48" s="25">
        <v>800</v>
      </c>
      <c r="L48" s="25">
        <v>800</v>
      </c>
      <c r="M48" s="25">
        <v>790</v>
      </c>
      <c r="N48" s="25">
        <v>790</v>
      </c>
      <c r="O48" s="79"/>
    </row>
    <row r="49" spans="1:15" s="31" customFormat="1" ht="104.25" customHeight="1">
      <c r="A49" s="25">
        <v>42</v>
      </c>
      <c r="B49" s="25"/>
      <c r="C49" s="25" t="s">
        <v>529</v>
      </c>
      <c r="D49" s="26" t="s">
        <v>480</v>
      </c>
      <c r="E49" s="23" t="s">
        <v>447</v>
      </c>
      <c r="F49" s="25">
        <v>120</v>
      </c>
      <c r="G49" s="25">
        <v>540</v>
      </c>
      <c r="H49" s="25">
        <f t="shared" si="0"/>
        <v>486</v>
      </c>
      <c r="I49" s="25">
        <f t="shared" si="1"/>
        <v>459</v>
      </c>
      <c r="J49" s="25">
        <f t="shared" si="2"/>
        <v>432</v>
      </c>
      <c r="K49" s="25">
        <v>432</v>
      </c>
      <c r="L49" s="25">
        <v>432</v>
      </c>
      <c r="M49" s="25">
        <v>432</v>
      </c>
      <c r="N49" s="25">
        <v>378</v>
      </c>
      <c r="O49" s="79"/>
    </row>
    <row r="50" spans="1:15" ht="70.5" customHeight="1">
      <c r="A50" s="25">
        <v>43</v>
      </c>
      <c r="B50"/>
      <c r="C50" s="98" t="s">
        <v>930</v>
      </c>
      <c r="D50" s="99" t="s">
        <v>933</v>
      </c>
      <c r="E50" s="101" t="s">
        <v>935</v>
      </c>
      <c r="F50" s="98">
        <v>400</v>
      </c>
      <c r="G50" s="98">
        <v>470</v>
      </c>
      <c r="H50" s="98">
        <f t="shared" si="0"/>
        <v>423</v>
      </c>
      <c r="I50" s="98">
        <f t="shared" si="1"/>
        <v>399.5</v>
      </c>
      <c r="J50" s="98">
        <f t="shared" si="2"/>
        <v>376</v>
      </c>
      <c r="K50" s="98">
        <v>376</v>
      </c>
      <c r="L50" s="98">
        <v>357</v>
      </c>
      <c r="M50" s="98">
        <v>338</v>
      </c>
      <c r="N50" s="98">
        <v>320</v>
      </c>
      <c r="O50" s="79"/>
    </row>
    <row r="51" spans="1:15" ht="81.75" customHeight="1">
      <c r="A51" s="25">
        <v>44</v>
      </c>
      <c r="B51" s="98"/>
      <c r="C51" s="98" t="s">
        <v>932</v>
      </c>
      <c r="D51" s="99" t="s">
        <v>931</v>
      </c>
      <c r="E51" s="100" t="s">
        <v>934</v>
      </c>
      <c r="F51" s="98">
        <v>150</v>
      </c>
      <c r="G51" s="98">
        <v>350</v>
      </c>
      <c r="H51" s="98">
        <f t="shared" si="0"/>
        <v>315</v>
      </c>
      <c r="I51" s="98">
        <f t="shared" si="1"/>
        <v>297.5</v>
      </c>
      <c r="J51" s="98">
        <f t="shared" si="2"/>
        <v>280</v>
      </c>
      <c r="K51" s="98">
        <v>280</v>
      </c>
      <c r="L51" s="98">
        <v>266</v>
      </c>
      <c r="M51" s="98">
        <v>252</v>
      </c>
      <c r="N51" s="98">
        <v>238</v>
      </c>
      <c r="O51" s="79"/>
    </row>
  </sheetData>
  <sheetProtection password="CC3B" sheet="1" objects="1" scenarios="1"/>
  <mergeCells count="4">
    <mergeCell ref="C2:D2"/>
    <mergeCell ref="C3:D3"/>
    <mergeCell ref="G5:J5"/>
    <mergeCell ref="K5:N5"/>
  </mergeCells>
  <printOptions horizontalCentered="1"/>
  <pageMargins left="0.19685039370078741" right="0.19685039370078741" top="0.39370078740157483" bottom="0.19685039370078741" header="0" footer="0"/>
  <pageSetup paperSize="9" scale="59" fitToHeight="0" orientation="landscape" horizontalDpi="180" verticalDpi="180" r:id="rId1"/>
  <headerFooter>
    <oddHeader>&amp;C&amp;P</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zoomScaleNormal="100" workbookViewId="0">
      <pane xSplit="4" ySplit="6" topLeftCell="F22" activePane="bottomRight" state="frozen"/>
      <selection pane="topRight" activeCell="D1" sqref="D1"/>
      <selection pane="bottomLeft" activeCell="A3" sqref="A3"/>
      <selection pane="bottomRight" activeCell="C28" sqref="C28"/>
    </sheetView>
  </sheetViews>
  <sheetFormatPr defaultColWidth="9" defaultRowHeight="237" customHeight="1"/>
  <cols>
    <col min="1" max="1" width="5" style="57" customWidth="1"/>
    <col min="2" max="2" width="19.7109375" style="58" customWidth="1"/>
    <col min="3" max="3" width="10.7109375" style="58" customWidth="1"/>
    <col min="4" max="4" width="30" style="59" customWidth="1"/>
    <col min="5" max="5" width="36.42578125" style="60" customWidth="1"/>
    <col min="6" max="6" width="10.140625" style="59" customWidth="1"/>
    <col min="7" max="10" width="11.140625" style="58" customWidth="1"/>
    <col min="11" max="14" width="7.85546875" style="61" customWidth="1"/>
    <col min="15" max="15" width="15.42578125" style="58" customWidth="1"/>
    <col min="16" max="18" width="4" style="58" customWidth="1"/>
    <col min="19" max="16384" width="9" style="58"/>
  </cols>
  <sheetData>
    <row r="1" spans="1:15" ht="17.25" customHeight="1"/>
    <row r="2" spans="1:15" ht="17.25" customHeight="1">
      <c r="B2" s="78" t="s">
        <v>697</v>
      </c>
      <c r="C2" s="140" t="str">
        <f>Аптека!C2</f>
        <v>Выберите товар минимум на 5 тыс.руб.</v>
      </c>
      <c r="D2" s="141"/>
    </row>
    <row r="3" spans="1:15" ht="18" customHeight="1">
      <c r="B3" s="78" t="s">
        <v>698</v>
      </c>
      <c r="C3" s="140" t="str">
        <f>Аптека!C3</f>
        <v/>
      </c>
      <c r="D3" s="141"/>
    </row>
    <row r="4" spans="1:15" ht="20.25" customHeight="1">
      <c r="K4" s="72">
        <f>SUMPRODUCT(K8:K24,$O$8:$O$24)</f>
        <v>0</v>
      </c>
      <c r="L4" s="72">
        <f>SUMPRODUCT(L8:L24,$O$8:$O$24)</f>
        <v>0</v>
      </c>
      <c r="M4" s="72">
        <f>SUMPRODUCT(M8:M24,$O$8:$O$24)</f>
        <v>0</v>
      </c>
      <c r="N4" s="72">
        <f>SUMPRODUCT(N8:N24,$O$8:$O$24)</f>
        <v>0</v>
      </c>
      <c r="O4" s="71"/>
    </row>
    <row r="5" spans="1:15" ht="20.25" customHeight="1">
      <c r="A5" s="92"/>
      <c r="B5" s="93"/>
      <c r="C5" s="93"/>
      <c r="D5" s="94"/>
      <c r="E5" s="95"/>
      <c r="F5" s="96"/>
      <c r="G5" s="136" t="s">
        <v>891</v>
      </c>
      <c r="H5" s="135"/>
      <c r="I5" s="135"/>
      <c r="J5" s="135"/>
      <c r="K5" s="139" t="s">
        <v>892</v>
      </c>
      <c r="L5" s="142"/>
      <c r="M5" s="142"/>
      <c r="N5" s="143"/>
      <c r="O5" s="71"/>
    </row>
    <row r="6" spans="1:15" ht="20.25" customHeight="1">
      <c r="A6" s="62" t="s">
        <v>479</v>
      </c>
      <c r="B6" s="62" t="s">
        <v>481</v>
      </c>
      <c r="C6" s="62" t="s">
        <v>482</v>
      </c>
      <c r="D6" s="62" t="s">
        <v>483</v>
      </c>
      <c r="E6" s="63" t="s">
        <v>368</v>
      </c>
      <c r="F6" s="62" t="s">
        <v>702</v>
      </c>
      <c r="G6" s="84" t="s">
        <v>887</v>
      </c>
      <c r="H6" s="84" t="s">
        <v>888</v>
      </c>
      <c r="I6" s="84" t="s">
        <v>889</v>
      </c>
      <c r="J6" s="84" t="s">
        <v>890</v>
      </c>
      <c r="K6" s="62" t="s">
        <v>484</v>
      </c>
      <c r="L6" s="62" t="s">
        <v>485</v>
      </c>
      <c r="M6" s="62" t="s">
        <v>486</v>
      </c>
      <c r="N6" s="62" t="s">
        <v>487</v>
      </c>
      <c r="O6" s="53" t="s">
        <v>690</v>
      </c>
    </row>
    <row r="7" spans="1:15" ht="15" customHeight="1">
      <c r="A7" s="62"/>
      <c r="B7" s="62"/>
      <c r="C7" s="62"/>
      <c r="D7" s="62"/>
      <c r="E7" s="63"/>
      <c r="F7" s="62"/>
      <c r="G7" s="88">
        <v>0</v>
      </c>
      <c r="H7" s="88">
        <v>-0.1</v>
      </c>
      <c r="I7" s="88">
        <v>-0.15</v>
      </c>
      <c r="J7" s="88">
        <v>-0.2</v>
      </c>
      <c r="K7" s="62"/>
      <c r="L7" s="62"/>
      <c r="M7" s="62"/>
      <c r="N7" s="62"/>
      <c r="O7" s="53"/>
    </row>
    <row r="8" spans="1:15" ht="87.75" customHeight="1">
      <c r="A8" s="64">
        <v>1</v>
      </c>
      <c r="B8" s="64"/>
      <c r="C8" s="64" t="s">
        <v>947</v>
      </c>
      <c r="D8" s="69" t="s">
        <v>936</v>
      </c>
      <c r="E8" s="69" t="s">
        <v>958</v>
      </c>
      <c r="F8" s="102">
        <v>180</v>
      </c>
      <c r="G8" s="103">
        <v>1300</v>
      </c>
      <c r="H8" s="103">
        <f>G8*0.9</f>
        <v>1170</v>
      </c>
      <c r="I8" s="103">
        <f>G8*0.85</f>
        <v>1105</v>
      </c>
      <c r="J8" s="103">
        <f>G8*0.8</f>
        <v>1040</v>
      </c>
      <c r="K8" s="103">
        <v>950</v>
      </c>
      <c r="L8" s="103">
        <v>855</v>
      </c>
      <c r="M8" s="103">
        <v>760</v>
      </c>
      <c r="N8" s="103">
        <v>700</v>
      </c>
      <c r="O8" s="79"/>
    </row>
    <row r="9" spans="1:15" ht="87.75" customHeight="1">
      <c r="A9" s="64">
        <v>2</v>
      </c>
      <c r="B9" s="64"/>
      <c r="C9" s="64" t="s">
        <v>948</v>
      </c>
      <c r="D9" s="69" t="s">
        <v>937</v>
      </c>
      <c r="E9" s="69" t="s">
        <v>959</v>
      </c>
      <c r="F9" s="102">
        <v>180</v>
      </c>
      <c r="G9" s="103">
        <v>1300</v>
      </c>
      <c r="H9" s="103">
        <f>G9*0.9</f>
        <v>1170</v>
      </c>
      <c r="I9" s="103">
        <f>G9*0.85</f>
        <v>1105</v>
      </c>
      <c r="J9" s="103">
        <f>G9*0.8</f>
        <v>1040</v>
      </c>
      <c r="K9" s="103">
        <v>950</v>
      </c>
      <c r="L9" s="103">
        <v>855</v>
      </c>
      <c r="M9" s="103">
        <v>760</v>
      </c>
      <c r="N9" s="103">
        <v>700</v>
      </c>
      <c r="O9" s="79"/>
    </row>
    <row r="10" spans="1:15" ht="87.75" customHeight="1">
      <c r="A10" s="64"/>
      <c r="B10"/>
      <c r="C10" s="64" t="s">
        <v>1498</v>
      </c>
      <c r="D10" s="69"/>
      <c r="E10" s="69"/>
      <c r="F10" s="102"/>
      <c r="G10" s="103"/>
      <c r="H10" s="103"/>
      <c r="I10" s="103"/>
      <c r="J10" s="103"/>
      <c r="K10" s="103"/>
      <c r="L10" s="103"/>
      <c r="M10" s="103"/>
      <c r="N10" s="103"/>
      <c r="O10" s="79"/>
    </row>
    <row r="11" spans="1:15" ht="87.75" customHeight="1">
      <c r="A11" s="64">
        <v>3</v>
      </c>
      <c r="B11" s="64"/>
      <c r="C11" s="64" t="s">
        <v>951</v>
      </c>
      <c r="D11" s="69" t="s">
        <v>940</v>
      </c>
      <c r="E11" s="69" t="s">
        <v>962</v>
      </c>
      <c r="F11" s="102">
        <v>160</v>
      </c>
      <c r="G11" s="103">
        <v>1330</v>
      </c>
      <c r="H11" s="103">
        <f>G11*0.9</f>
        <v>1197</v>
      </c>
      <c r="I11" s="103">
        <f>G11*0.85</f>
        <v>1130.5</v>
      </c>
      <c r="J11" s="103">
        <f>G11*0.8</f>
        <v>1064</v>
      </c>
      <c r="K11" s="103">
        <v>1000</v>
      </c>
      <c r="L11" s="103">
        <v>950</v>
      </c>
      <c r="M11" s="103">
        <v>900</v>
      </c>
      <c r="N11" s="103">
        <v>850</v>
      </c>
      <c r="O11" s="79"/>
    </row>
    <row r="12" spans="1:15" ht="87.75" customHeight="1">
      <c r="A12" s="64">
        <v>4</v>
      </c>
      <c r="B12" s="64"/>
      <c r="C12" s="64" t="s">
        <v>952</v>
      </c>
      <c r="D12" s="69" t="s">
        <v>941</v>
      </c>
      <c r="E12" s="69" t="s">
        <v>963</v>
      </c>
      <c r="F12" s="102">
        <v>160</v>
      </c>
      <c r="G12" s="103">
        <v>1460</v>
      </c>
      <c r="H12" s="103">
        <f>G12*0.9</f>
        <v>1314</v>
      </c>
      <c r="I12" s="103">
        <f>G12*0.85</f>
        <v>1241</v>
      </c>
      <c r="J12" s="103">
        <f>G12*0.8</f>
        <v>1168</v>
      </c>
      <c r="K12" s="103">
        <v>1100</v>
      </c>
      <c r="L12" s="103">
        <v>1045</v>
      </c>
      <c r="M12" s="103">
        <v>990</v>
      </c>
      <c r="N12" s="103">
        <v>935</v>
      </c>
      <c r="O12" s="79"/>
    </row>
    <row r="13" spans="1:15" ht="87.75" customHeight="1">
      <c r="A13" s="64">
        <v>5</v>
      </c>
      <c r="B13" s="64"/>
      <c r="C13" s="64" t="s">
        <v>953</v>
      </c>
      <c r="D13" s="69" t="s">
        <v>942</v>
      </c>
      <c r="E13" s="69" t="s">
        <v>964</v>
      </c>
      <c r="F13" s="102">
        <v>50</v>
      </c>
      <c r="G13" s="103">
        <v>1500</v>
      </c>
      <c r="H13" s="103">
        <f t="shared" ref="H13:H23" si="0">G13*0.9</f>
        <v>1350</v>
      </c>
      <c r="I13" s="103">
        <f t="shared" ref="I13:I23" si="1">G13*0.85</f>
        <v>1275</v>
      </c>
      <c r="J13" s="103">
        <f t="shared" ref="J13:J23" si="2">G13*0.8</f>
        <v>1200</v>
      </c>
      <c r="K13" s="103">
        <v>1050</v>
      </c>
      <c r="L13" s="103">
        <v>997.5</v>
      </c>
      <c r="M13" s="103">
        <v>945</v>
      </c>
      <c r="N13" s="103">
        <v>892.5</v>
      </c>
      <c r="O13" s="79"/>
    </row>
    <row r="14" spans="1:15" ht="87.75" customHeight="1">
      <c r="A14" s="64">
        <v>6</v>
      </c>
      <c r="B14" s="64"/>
      <c r="C14" s="64" t="s">
        <v>954</v>
      </c>
      <c r="D14" s="69" t="s">
        <v>943</v>
      </c>
      <c r="E14" s="69" t="s">
        <v>965</v>
      </c>
      <c r="F14" s="102">
        <v>220</v>
      </c>
      <c r="G14" s="103">
        <v>1550</v>
      </c>
      <c r="H14" s="103">
        <f t="shared" si="0"/>
        <v>1395</v>
      </c>
      <c r="I14" s="103">
        <f t="shared" si="1"/>
        <v>1317.5</v>
      </c>
      <c r="J14" s="103">
        <f t="shared" si="2"/>
        <v>1240</v>
      </c>
      <c r="K14" s="103">
        <v>1150</v>
      </c>
      <c r="L14" s="103">
        <v>1092.5</v>
      </c>
      <c r="M14" s="103">
        <v>1035</v>
      </c>
      <c r="N14" s="103">
        <v>977.5</v>
      </c>
      <c r="O14" s="79"/>
    </row>
    <row r="15" spans="1:15" ht="87.75" customHeight="1">
      <c r="A15" s="64">
        <v>7</v>
      </c>
      <c r="B15" s="64"/>
      <c r="C15" s="64" t="s">
        <v>957</v>
      </c>
      <c r="D15" s="69" t="s">
        <v>946</v>
      </c>
      <c r="E15" s="69" t="s">
        <v>968</v>
      </c>
      <c r="F15" s="102">
        <v>90</v>
      </c>
      <c r="G15" s="103">
        <v>530</v>
      </c>
      <c r="H15" s="103">
        <f t="shared" si="0"/>
        <v>477</v>
      </c>
      <c r="I15" s="103">
        <f t="shared" si="1"/>
        <v>450.5</v>
      </c>
      <c r="J15" s="103">
        <f t="shared" si="2"/>
        <v>424</v>
      </c>
      <c r="K15" s="103">
        <v>400</v>
      </c>
      <c r="L15" s="103">
        <v>380</v>
      </c>
      <c r="M15" s="103">
        <v>360</v>
      </c>
      <c r="N15" s="103">
        <v>340</v>
      </c>
      <c r="O15" s="79"/>
    </row>
    <row r="16" spans="1:15" ht="87.75" customHeight="1">
      <c r="A16" s="64">
        <v>8</v>
      </c>
      <c r="B16" s="64"/>
      <c r="C16" s="64" t="s">
        <v>949</v>
      </c>
      <c r="D16" s="69" t="s">
        <v>938</v>
      </c>
      <c r="E16" s="69" t="s">
        <v>960</v>
      </c>
      <c r="F16" s="102">
        <v>200</v>
      </c>
      <c r="G16" s="103">
        <v>1160</v>
      </c>
      <c r="H16" s="103">
        <f t="shared" si="0"/>
        <v>1044</v>
      </c>
      <c r="I16" s="103">
        <f t="shared" si="1"/>
        <v>986</v>
      </c>
      <c r="J16" s="103">
        <f t="shared" si="2"/>
        <v>928</v>
      </c>
      <c r="K16" s="103">
        <v>900</v>
      </c>
      <c r="L16" s="103">
        <v>855</v>
      </c>
      <c r="M16" s="103">
        <v>810</v>
      </c>
      <c r="N16" s="103">
        <v>765</v>
      </c>
      <c r="O16" s="79"/>
    </row>
    <row r="17" spans="1:15" ht="87.75" customHeight="1">
      <c r="A17" s="64">
        <v>9</v>
      </c>
      <c r="B17" s="64"/>
      <c r="C17" s="64" t="s">
        <v>950</v>
      </c>
      <c r="D17" s="69" t="s">
        <v>939</v>
      </c>
      <c r="E17" s="69" t="s">
        <v>961</v>
      </c>
      <c r="F17" s="102">
        <v>200</v>
      </c>
      <c r="G17" s="103">
        <v>1160</v>
      </c>
      <c r="H17" s="103">
        <f t="shared" si="0"/>
        <v>1044</v>
      </c>
      <c r="I17" s="103">
        <f t="shared" si="1"/>
        <v>986</v>
      </c>
      <c r="J17" s="103">
        <f t="shared" si="2"/>
        <v>928</v>
      </c>
      <c r="K17" s="103">
        <v>900</v>
      </c>
      <c r="L17" s="103">
        <v>855</v>
      </c>
      <c r="M17" s="103">
        <v>810</v>
      </c>
      <c r="N17" s="103">
        <v>765</v>
      </c>
      <c r="O17" s="79"/>
    </row>
    <row r="18" spans="1:15" ht="87.75" customHeight="1">
      <c r="A18" s="64">
        <v>10</v>
      </c>
      <c r="B18" s="64"/>
      <c r="C18" s="64" t="s">
        <v>955</v>
      </c>
      <c r="D18" s="69" t="s">
        <v>944</v>
      </c>
      <c r="E18" s="69" t="s">
        <v>966</v>
      </c>
      <c r="F18" s="102">
        <v>400</v>
      </c>
      <c r="G18" s="103">
        <v>3700</v>
      </c>
      <c r="H18" s="103">
        <f t="shared" si="0"/>
        <v>3330</v>
      </c>
      <c r="I18" s="103">
        <f t="shared" si="1"/>
        <v>3145</v>
      </c>
      <c r="J18" s="103">
        <f t="shared" si="2"/>
        <v>2960</v>
      </c>
      <c r="K18" s="103">
        <v>2900</v>
      </c>
      <c r="L18" s="103">
        <v>2850</v>
      </c>
      <c r="M18" s="103">
        <v>2700</v>
      </c>
      <c r="N18" s="103">
        <v>2550</v>
      </c>
      <c r="O18" s="79"/>
    </row>
    <row r="19" spans="1:15" ht="112.5">
      <c r="A19" s="64">
        <v>11</v>
      </c>
      <c r="B19" s="64"/>
      <c r="C19" s="64" t="s">
        <v>956</v>
      </c>
      <c r="D19" s="69" t="s">
        <v>945</v>
      </c>
      <c r="E19" s="69" t="s">
        <v>967</v>
      </c>
      <c r="F19" s="102">
        <v>400</v>
      </c>
      <c r="G19" s="102">
        <v>3900</v>
      </c>
      <c r="H19" s="103">
        <f t="shared" si="0"/>
        <v>3510</v>
      </c>
      <c r="I19" s="103">
        <f t="shared" si="1"/>
        <v>3315</v>
      </c>
      <c r="J19" s="103">
        <f t="shared" si="2"/>
        <v>3120</v>
      </c>
      <c r="K19" s="103">
        <v>3000</v>
      </c>
      <c r="L19" s="103">
        <v>2850</v>
      </c>
      <c r="M19" s="103">
        <v>2700</v>
      </c>
      <c r="N19" s="103">
        <v>2550</v>
      </c>
      <c r="O19" s="79"/>
    </row>
    <row r="20" spans="1:15" ht="87.75" customHeight="1">
      <c r="A20" s="64">
        <v>12</v>
      </c>
      <c r="B20" s="64"/>
      <c r="C20" s="64" t="s">
        <v>1000</v>
      </c>
      <c r="D20" s="69" t="s">
        <v>1001</v>
      </c>
      <c r="E20" s="69" t="s">
        <v>1010</v>
      </c>
      <c r="F20" s="102">
        <v>250</v>
      </c>
      <c r="G20" s="102">
        <v>2600</v>
      </c>
      <c r="H20" s="103">
        <f t="shared" si="0"/>
        <v>2340</v>
      </c>
      <c r="I20" s="103">
        <f t="shared" si="1"/>
        <v>2210</v>
      </c>
      <c r="J20" s="103">
        <f t="shared" si="2"/>
        <v>2080</v>
      </c>
      <c r="K20" s="103">
        <v>2000</v>
      </c>
      <c r="L20" s="103">
        <v>1900</v>
      </c>
      <c r="M20" s="103">
        <v>1700</v>
      </c>
      <c r="N20" s="103">
        <v>1500</v>
      </c>
      <c r="O20" s="79"/>
    </row>
    <row r="21" spans="1:15" ht="87.75" customHeight="1">
      <c r="A21" s="64"/>
      <c r="B21"/>
      <c r="C21" s="64" t="s">
        <v>1002</v>
      </c>
      <c r="D21" s="69" t="s">
        <v>1003</v>
      </c>
      <c r="E21" s="69" t="s">
        <v>1011</v>
      </c>
      <c r="F21" s="102">
        <v>200</v>
      </c>
      <c r="G21" s="102">
        <v>800</v>
      </c>
      <c r="H21" s="103">
        <f t="shared" si="0"/>
        <v>720</v>
      </c>
      <c r="I21" s="103">
        <f t="shared" si="1"/>
        <v>680</v>
      </c>
      <c r="J21" s="103">
        <f t="shared" si="2"/>
        <v>640</v>
      </c>
      <c r="K21" s="103">
        <v>640</v>
      </c>
      <c r="L21" s="103">
        <v>620</v>
      </c>
      <c r="M21" s="103">
        <v>600</v>
      </c>
      <c r="N21" s="103">
        <v>580</v>
      </c>
      <c r="O21" s="79"/>
    </row>
    <row r="22" spans="1:15" ht="87.75" customHeight="1">
      <c r="A22" s="64"/>
      <c r="B22" s="42"/>
      <c r="C22" s="64" t="s">
        <v>1004</v>
      </c>
      <c r="D22" s="69" t="s">
        <v>1009</v>
      </c>
      <c r="E22" s="69" t="s">
        <v>1012</v>
      </c>
      <c r="F22" s="102">
        <v>200</v>
      </c>
      <c r="G22" s="102">
        <v>1300</v>
      </c>
      <c r="H22" s="103">
        <f t="shared" si="0"/>
        <v>1170</v>
      </c>
      <c r="I22" s="103">
        <f t="shared" si="1"/>
        <v>1105</v>
      </c>
      <c r="J22" s="103">
        <f t="shared" si="2"/>
        <v>1040</v>
      </c>
      <c r="K22" s="103">
        <v>1000</v>
      </c>
      <c r="L22" s="103">
        <f t="shared" ref="L22" si="3">K22*0.95</f>
        <v>950</v>
      </c>
      <c r="M22" s="103">
        <f t="shared" ref="M22" si="4">K22*0.9</f>
        <v>900</v>
      </c>
      <c r="N22" s="103">
        <f t="shared" ref="N22" si="5">K22*0.85</f>
        <v>850</v>
      </c>
      <c r="O22" s="79"/>
    </row>
    <row r="23" spans="1:15" ht="87.75" customHeight="1">
      <c r="A23" s="64"/>
      <c r="B23"/>
      <c r="C23" s="64" t="s">
        <v>1005</v>
      </c>
      <c r="D23" s="69" t="s">
        <v>1006</v>
      </c>
      <c r="E23" s="69" t="s">
        <v>1013</v>
      </c>
      <c r="F23" s="102">
        <v>300</v>
      </c>
      <c r="G23" s="102">
        <v>1250</v>
      </c>
      <c r="H23" s="103">
        <f t="shared" si="0"/>
        <v>1125</v>
      </c>
      <c r="I23" s="103">
        <f t="shared" si="1"/>
        <v>1062.5</v>
      </c>
      <c r="J23" s="103">
        <f t="shared" si="2"/>
        <v>1000</v>
      </c>
      <c r="K23" s="103">
        <v>1000</v>
      </c>
      <c r="L23" s="103">
        <f t="shared" ref="L23" si="6">K23*0.95</f>
        <v>950</v>
      </c>
      <c r="M23" s="103">
        <f t="shared" ref="M23" si="7">K23*0.9</f>
        <v>900</v>
      </c>
      <c r="N23" s="103">
        <f t="shared" ref="N23" si="8">K23*0.85</f>
        <v>850</v>
      </c>
      <c r="O23" s="79"/>
    </row>
    <row r="24" spans="1:15" ht="87.75" customHeight="1">
      <c r="A24" s="64"/>
      <c r="B24" s="42"/>
      <c r="C24" s="64" t="s">
        <v>1007</v>
      </c>
      <c r="D24" s="69" t="s">
        <v>1008</v>
      </c>
      <c r="E24" s="69" t="s">
        <v>1014</v>
      </c>
      <c r="F24" s="102">
        <v>280</v>
      </c>
      <c r="G24" s="102">
        <v>1250</v>
      </c>
      <c r="H24" s="103">
        <f t="shared" ref="H24" si="9">G24*0.9</f>
        <v>1125</v>
      </c>
      <c r="I24" s="103">
        <f t="shared" ref="I24" si="10">G24*0.85</f>
        <v>1062.5</v>
      </c>
      <c r="J24" s="103">
        <f t="shared" ref="J24" si="11">G24*0.8</f>
        <v>1000</v>
      </c>
      <c r="K24" s="103">
        <v>1000</v>
      </c>
      <c r="L24" s="103">
        <f t="shared" ref="L24" si="12">K24*0.95</f>
        <v>950</v>
      </c>
      <c r="M24" s="103">
        <f t="shared" ref="M24" si="13">K24*0.9</f>
        <v>900</v>
      </c>
      <c r="N24" s="103">
        <f t="shared" ref="N24" si="14">K24*0.85</f>
        <v>850</v>
      </c>
      <c r="O24" s="79"/>
    </row>
    <row r="25" spans="1:15" ht="87.75" customHeight="1">
      <c r="A25" s="64"/>
      <c r="B25" s="42"/>
      <c r="C25" s="64" t="s">
        <v>1499</v>
      </c>
      <c r="D25" s="69"/>
      <c r="E25" s="69"/>
      <c r="F25" s="102"/>
      <c r="G25" s="102"/>
      <c r="H25" s="103"/>
      <c r="I25" s="103"/>
      <c r="J25" s="103"/>
      <c r="K25" s="103"/>
      <c r="L25" s="103"/>
      <c r="M25" s="103"/>
      <c r="N25" s="103"/>
      <c r="O25" s="79"/>
    </row>
    <row r="26" spans="1:15" ht="87.75" customHeight="1">
      <c r="A26" s="64"/>
      <c r="B26" s="42"/>
      <c r="C26" s="64" t="s">
        <v>1500</v>
      </c>
      <c r="D26" s="69"/>
      <c r="E26" s="69"/>
      <c r="F26" s="102"/>
      <c r="G26" s="102"/>
      <c r="H26" s="103"/>
      <c r="I26" s="103"/>
      <c r="J26" s="103"/>
      <c r="K26" s="103"/>
      <c r="L26" s="103"/>
      <c r="M26" s="103"/>
      <c r="N26" s="103"/>
      <c r="O26" s="79"/>
    </row>
    <row r="27" spans="1:15" ht="87.75" customHeight="1">
      <c r="A27" s="64"/>
      <c r="B27" s="42"/>
      <c r="C27" s="64" t="s">
        <v>1501</v>
      </c>
      <c r="D27" s="69"/>
      <c r="E27" s="69"/>
      <c r="F27" s="102"/>
      <c r="G27" s="102"/>
      <c r="H27" s="103"/>
      <c r="I27" s="103"/>
      <c r="J27" s="103"/>
      <c r="K27" s="103"/>
      <c r="L27" s="103"/>
      <c r="M27" s="103"/>
      <c r="N27" s="103"/>
      <c r="O27" s="79"/>
    </row>
  </sheetData>
  <sheetProtection password="CC3B" sheet="1" objects="1" scenarios="1"/>
  <autoFilter ref="A6:N15"/>
  <mergeCells count="4">
    <mergeCell ref="C2:D2"/>
    <mergeCell ref="C3:D3"/>
    <mergeCell ref="G5:J5"/>
    <mergeCell ref="K5:N5"/>
  </mergeCells>
  <pageMargins left="0.25" right="0.25"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tabSelected="1" workbookViewId="0">
      <selection activeCell="D15" sqref="D15"/>
    </sheetView>
  </sheetViews>
  <sheetFormatPr defaultRowHeight="15"/>
  <cols>
    <col min="2" max="2" width="22.28515625" customWidth="1"/>
    <col min="4" max="4" width="24" customWidth="1"/>
    <col min="5" max="5" width="31.42578125" customWidth="1"/>
    <col min="7" max="14" width="9.140625" style="4"/>
  </cols>
  <sheetData>
    <row r="1" spans="1:15" s="58" customFormat="1" ht="17.25" customHeight="1">
      <c r="A1" s="57"/>
      <c r="D1" s="59"/>
      <c r="E1" s="60"/>
      <c r="F1" s="59"/>
      <c r="K1" s="61"/>
      <c r="L1" s="61"/>
      <c r="M1" s="61"/>
      <c r="N1" s="61"/>
    </row>
    <row r="2" spans="1:15" s="58" customFormat="1" ht="17.25" customHeight="1">
      <c r="A2" s="57"/>
      <c r="B2" s="78" t="s">
        <v>697</v>
      </c>
      <c r="C2" s="140" t="str">
        <f>Аптека!C2</f>
        <v>Выберите товар минимум на 5 тыс.руб.</v>
      </c>
      <c r="D2" s="141"/>
      <c r="E2" s="60"/>
      <c r="F2" s="59"/>
      <c r="K2" s="61"/>
      <c r="L2" s="61"/>
      <c r="M2" s="61"/>
      <c r="N2" s="61"/>
    </row>
    <row r="3" spans="1:15" s="58" customFormat="1" ht="18" customHeight="1">
      <c r="A3" s="57"/>
      <c r="B3" s="78" t="s">
        <v>698</v>
      </c>
      <c r="C3" s="140" t="str">
        <f>Аптека!C3</f>
        <v/>
      </c>
      <c r="D3" s="141"/>
      <c r="E3" s="60"/>
      <c r="F3" s="59"/>
      <c r="K3" s="61"/>
      <c r="L3" s="61"/>
      <c r="M3" s="61"/>
      <c r="N3" s="61"/>
    </row>
    <row r="4" spans="1:15" s="58" customFormat="1" ht="20.25" customHeight="1">
      <c r="A4" s="57"/>
      <c r="D4" s="59"/>
      <c r="E4" s="60"/>
      <c r="F4" s="59"/>
      <c r="K4" s="109">
        <f>SUMPRODUCT(K8:K65,$O$8:$O$65)</f>
        <v>0</v>
      </c>
      <c r="L4" s="109">
        <f>SUMPRODUCT(L8:L65,$O$8:$O$65)</f>
        <v>0</v>
      </c>
      <c r="M4" s="109">
        <f>SUMPRODUCT(M8:M65,$O$8:$O$65)</f>
        <v>0</v>
      </c>
      <c r="N4" s="109">
        <f>SUMPRODUCT(N8:N65,$O$8:$O$65)</f>
        <v>0</v>
      </c>
      <c r="O4" s="71"/>
    </row>
    <row r="5" spans="1:15" s="58" customFormat="1" ht="20.25" customHeight="1">
      <c r="A5" s="92"/>
      <c r="B5" s="93"/>
      <c r="C5" s="93"/>
      <c r="D5" s="94"/>
      <c r="E5" s="95"/>
      <c r="F5" s="96"/>
      <c r="G5" s="144" t="s">
        <v>891</v>
      </c>
      <c r="H5" s="145"/>
      <c r="I5" s="145"/>
      <c r="J5" s="145"/>
      <c r="K5" s="146" t="s">
        <v>892</v>
      </c>
      <c r="L5" s="147"/>
      <c r="M5" s="147"/>
      <c r="N5" s="148"/>
      <c r="O5" s="71"/>
    </row>
    <row r="6" spans="1:15" s="58" customFormat="1" ht="20.25" customHeight="1">
      <c r="A6" s="62" t="s">
        <v>479</v>
      </c>
      <c r="B6" s="62" t="s">
        <v>481</v>
      </c>
      <c r="C6" s="62" t="s">
        <v>482</v>
      </c>
      <c r="D6" s="62" t="s">
        <v>483</v>
      </c>
      <c r="E6" s="63" t="s">
        <v>368</v>
      </c>
      <c r="F6" s="33" t="s">
        <v>530</v>
      </c>
      <c r="G6" s="110" t="s">
        <v>887</v>
      </c>
      <c r="H6" s="110" t="s">
        <v>888</v>
      </c>
      <c r="I6" s="110" t="s">
        <v>889</v>
      </c>
      <c r="J6" s="110" t="s">
        <v>890</v>
      </c>
      <c r="K6" s="62" t="s">
        <v>484</v>
      </c>
      <c r="L6" s="62" t="s">
        <v>485</v>
      </c>
      <c r="M6" s="62" t="s">
        <v>486</v>
      </c>
      <c r="N6" s="62" t="s">
        <v>487</v>
      </c>
      <c r="O6" s="53" t="s">
        <v>690</v>
      </c>
    </row>
    <row r="7" spans="1:15" s="58" customFormat="1" ht="15" customHeight="1">
      <c r="A7" s="62"/>
      <c r="B7" s="62"/>
      <c r="C7" s="62"/>
      <c r="D7" s="62"/>
      <c r="E7" s="63"/>
      <c r="F7" s="62"/>
      <c r="G7" s="111">
        <v>0</v>
      </c>
      <c r="H7" s="111">
        <v>-0.1</v>
      </c>
      <c r="I7" s="111">
        <v>-0.15</v>
      </c>
      <c r="J7" s="111">
        <v>-0.2</v>
      </c>
      <c r="K7" s="62"/>
      <c r="L7" s="62"/>
      <c r="M7" s="62"/>
      <c r="N7" s="62"/>
      <c r="O7" s="53"/>
    </row>
    <row r="8" spans="1:15" s="58" customFormat="1" ht="87.75" customHeight="1">
      <c r="A8" s="64">
        <v>1</v>
      </c>
      <c r="B8" s="68"/>
      <c r="C8" s="64" t="s">
        <v>1059</v>
      </c>
      <c r="D8" s="65" t="s">
        <v>1060</v>
      </c>
      <c r="E8" s="66" t="s">
        <v>789</v>
      </c>
      <c r="F8" s="106">
        <v>284</v>
      </c>
      <c r="G8" s="97">
        <v>440</v>
      </c>
      <c r="H8" s="97">
        <f t="shared" ref="H8:H17" si="0">G8*0.9</f>
        <v>396</v>
      </c>
      <c r="I8" s="97">
        <f t="shared" ref="I8:I17" si="1">G8*0.85</f>
        <v>374</v>
      </c>
      <c r="J8" s="97">
        <f t="shared" ref="J8:J17" si="2">G8*0.8</f>
        <v>352</v>
      </c>
      <c r="K8" s="153">
        <f>J8*0.7</f>
        <v>246.39999999999998</v>
      </c>
      <c r="L8" s="154"/>
      <c r="M8" s="154"/>
      <c r="N8" s="155"/>
      <c r="O8" s="79"/>
    </row>
    <row r="9" spans="1:15" s="58" customFormat="1" ht="87.75" customHeight="1">
      <c r="A9" s="64">
        <v>2</v>
      </c>
      <c r="B9" s="68"/>
      <c r="C9" s="64" t="s">
        <v>1061</v>
      </c>
      <c r="D9" s="65" t="s">
        <v>1062</v>
      </c>
      <c r="E9" s="66" t="s">
        <v>793</v>
      </c>
      <c r="F9" s="106">
        <v>258</v>
      </c>
      <c r="G9" s="97">
        <v>440</v>
      </c>
      <c r="H9" s="97">
        <f t="shared" si="0"/>
        <v>396</v>
      </c>
      <c r="I9" s="97">
        <f t="shared" si="1"/>
        <v>374</v>
      </c>
      <c r="J9" s="97">
        <f t="shared" si="2"/>
        <v>352</v>
      </c>
      <c r="K9" s="153">
        <f t="shared" ref="K9:K20" si="3">J9*0.7</f>
        <v>246.39999999999998</v>
      </c>
      <c r="L9" s="154"/>
      <c r="M9" s="154"/>
      <c r="N9" s="155"/>
      <c r="O9" s="79"/>
    </row>
    <row r="10" spans="1:15" s="58" customFormat="1" ht="87.75" customHeight="1">
      <c r="A10" s="64">
        <v>3</v>
      </c>
      <c r="B10" s="68"/>
      <c r="C10" s="64" t="s">
        <v>1063</v>
      </c>
      <c r="D10" s="69" t="s">
        <v>1064</v>
      </c>
      <c r="E10" s="70" t="s">
        <v>800</v>
      </c>
      <c r="F10" s="106">
        <v>212</v>
      </c>
      <c r="G10" s="97">
        <f>390*0.85</f>
        <v>331.5</v>
      </c>
      <c r="H10" s="97">
        <f t="shared" si="0"/>
        <v>298.35000000000002</v>
      </c>
      <c r="I10" s="97">
        <f t="shared" si="1"/>
        <v>281.77499999999998</v>
      </c>
      <c r="J10" s="97">
        <f t="shared" si="2"/>
        <v>265.2</v>
      </c>
      <c r="K10" s="153">
        <f t="shared" si="3"/>
        <v>185.64</v>
      </c>
      <c r="L10" s="154"/>
      <c r="M10" s="154"/>
      <c r="N10" s="155"/>
      <c r="O10" s="79"/>
    </row>
    <row r="11" spans="1:15" s="58" customFormat="1" ht="87.75" customHeight="1">
      <c r="A11" s="64">
        <v>4</v>
      </c>
      <c r="B11" s="68"/>
      <c r="C11" s="64" t="s">
        <v>1321</v>
      </c>
      <c r="D11" s="69" t="s">
        <v>1322</v>
      </c>
      <c r="E11" s="70" t="s">
        <v>1323</v>
      </c>
      <c r="F11" s="106">
        <v>270</v>
      </c>
      <c r="G11" s="97">
        <f>560*0.85</f>
        <v>476</v>
      </c>
      <c r="H11" s="97">
        <f t="shared" si="0"/>
        <v>428.40000000000003</v>
      </c>
      <c r="I11" s="97">
        <f t="shared" si="1"/>
        <v>404.59999999999997</v>
      </c>
      <c r="J11" s="97">
        <f t="shared" si="2"/>
        <v>380.8</v>
      </c>
      <c r="K11" s="153">
        <f t="shared" si="3"/>
        <v>266.56</v>
      </c>
      <c r="L11" s="154"/>
      <c r="M11" s="154"/>
      <c r="N11" s="155"/>
      <c r="O11" s="79"/>
    </row>
    <row r="12" spans="1:15" s="58" customFormat="1" ht="87.75" customHeight="1">
      <c r="A12" s="64">
        <v>5</v>
      </c>
      <c r="B12" s="68"/>
      <c r="C12" s="64" t="s">
        <v>1065</v>
      </c>
      <c r="D12" s="69" t="s">
        <v>1066</v>
      </c>
      <c r="E12" s="70" t="s">
        <v>804</v>
      </c>
      <c r="F12" s="106">
        <v>106</v>
      </c>
      <c r="G12" s="97">
        <f>530*0.85</f>
        <v>450.5</v>
      </c>
      <c r="H12" s="97">
        <f t="shared" si="0"/>
        <v>405.45</v>
      </c>
      <c r="I12" s="97">
        <f t="shared" si="1"/>
        <v>382.92500000000001</v>
      </c>
      <c r="J12" s="97">
        <f t="shared" si="2"/>
        <v>360.40000000000003</v>
      </c>
      <c r="K12" s="153">
        <f t="shared" si="3"/>
        <v>252.28</v>
      </c>
      <c r="L12" s="154"/>
      <c r="M12" s="154"/>
      <c r="N12" s="155"/>
      <c r="O12" s="79"/>
    </row>
    <row r="13" spans="1:15" s="58" customFormat="1" ht="87.75" customHeight="1">
      <c r="A13" s="64">
        <v>6</v>
      </c>
      <c r="B13" s="68"/>
      <c r="C13" s="64" t="s">
        <v>1067</v>
      </c>
      <c r="D13" s="69" t="s">
        <v>1375</v>
      </c>
      <c r="E13" s="70" t="s">
        <v>809</v>
      </c>
      <c r="F13" s="106">
        <v>156</v>
      </c>
      <c r="G13" s="97">
        <v>280</v>
      </c>
      <c r="H13" s="97">
        <f t="shared" si="0"/>
        <v>252</v>
      </c>
      <c r="I13" s="97">
        <f t="shared" si="1"/>
        <v>238</v>
      </c>
      <c r="J13" s="97">
        <f t="shared" si="2"/>
        <v>224</v>
      </c>
      <c r="K13" s="153">
        <f t="shared" si="3"/>
        <v>156.79999999999998</v>
      </c>
      <c r="L13" s="154"/>
      <c r="M13" s="154"/>
      <c r="N13" s="155"/>
      <c r="O13" s="79"/>
    </row>
    <row r="14" spans="1:15" s="58" customFormat="1" ht="87.75" customHeight="1">
      <c r="A14" s="64">
        <v>7</v>
      </c>
      <c r="B14" s="68"/>
      <c r="C14" s="64" t="s">
        <v>1068</v>
      </c>
      <c r="D14" s="69" t="s">
        <v>1069</v>
      </c>
      <c r="E14" s="70" t="s">
        <v>813</v>
      </c>
      <c r="F14" s="106">
        <v>128</v>
      </c>
      <c r="G14" s="97">
        <f>470*0.85</f>
        <v>399.5</v>
      </c>
      <c r="H14" s="97">
        <f t="shared" si="0"/>
        <v>359.55</v>
      </c>
      <c r="I14" s="97">
        <f t="shared" si="1"/>
        <v>339.57499999999999</v>
      </c>
      <c r="J14" s="97">
        <f t="shared" si="2"/>
        <v>319.60000000000002</v>
      </c>
      <c r="K14" s="153">
        <f t="shared" si="3"/>
        <v>223.72</v>
      </c>
      <c r="L14" s="154"/>
      <c r="M14" s="154"/>
      <c r="N14" s="155"/>
      <c r="O14" s="79"/>
    </row>
    <row r="15" spans="1:15" s="58" customFormat="1" ht="87.75" customHeight="1">
      <c r="A15" s="64">
        <v>8</v>
      </c>
      <c r="B15" s="68"/>
      <c r="C15" s="64" t="s">
        <v>1070</v>
      </c>
      <c r="D15" s="69" t="s">
        <v>1376</v>
      </c>
      <c r="E15" s="70"/>
      <c r="F15" s="106">
        <v>308</v>
      </c>
      <c r="G15" s="97">
        <f>440*0.85</f>
        <v>374</v>
      </c>
      <c r="H15" s="97">
        <f t="shared" si="0"/>
        <v>336.6</v>
      </c>
      <c r="I15" s="97">
        <f t="shared" si="1"/>
        <v>317.89999999999998</v>
      </c>
      <c r="J15" s="97">
        <f t="shared" si="2"/>
        <v>299.2</v>
      </c>
      <c r="K15" s="153">
        <f t="shared" si="3"/>
        <v>209.43999999999997</v>
      </c>
      <c r="L15" s="154"/>
      <c r="M15" s="154"/>
      <c r="N15" s="155"/>
      <c r="O15" s="79"/>
    </row>
    <row r="16" spans="1:15" s="58" customFormat="1" ht="87.75" customHeight="1">
      <c r="A16" s="64">
        <v>9</v>
      </c>
      <c r="B16" s="68"/>
      <c r="C16" s="64" t="s">
        <v>1071</v>
      </c>
      <c r="D16" s="69" t="s">
        <v>1072</v>
      </c>
      <c r="E16" s="70" t="s">
        <v>818</v>
      </c>
      <c r="F16" s="106">
        <v>172</v>
      </c>
      <c r="G16" s="97">
        <f>420*0.85</f>
        <v>357</v>
      </c>
      <c r="H16" s="97">
        <f t="shared" si="0"/>
        <v>321.3</v>
      </c>
      <c r="I16" s="97">
        <f t="shared" si="1"/>
        <v>303.45</v>
      </c>
      <c r="J16" s="97">
        <f t="shared" si="2"/>
        <v>285.60000000000002</v>
      </c>
      <c r="K16" s="153">
        <f t="shared" si="3"/>
        <v>199.92000000000002</v>
      </c>
      <c r="L16" s="154"/>
      <c r="M16" s="154"/>
      <c r="N16" s="155"/>
      <c r="O16" s="79"/>
    </row>
    <row r="17" spans="1:16" s="58" customFormat="1" ht="87.75" customHeight="1">
      <c r="A17" s="64">
        <v>10</v>
      </c>
      <c r="B17"/>
      <c r="C17" s="64" t="s">
        <v>1074</v>
      </c>
      <c r="D17" s="69" t="s">
        <v>1374</v>
      </c>
      <c r="E17" s="70" t="s">
        <v>824</v>
      </c>
      <c r="F17" s="106">
        <v>22</v>
      </c>
      <c r="G17" s="97">
        <v>150</v>
      </c>
      <c r="H17" s="97">
        <f t="shared" si="0"/>
        <v>135</v>
      </c>
      <c r="I17" s="97">
        <f t="shared" si="1"/>
        <v>127.5</v>
      </c>
      <c r="J17" s="97">
        <f t="shared" si="2"/>
        <v>120</v>
      </c>
      <c r="K17" s="153">
        <f t="shared" si="3"/>
        <v>84</v>
      </c>
      <c r="L17" s="154"/>
      <c r="M17" s="154"/>
      <c r="N17" s="155"/>
      <c r="O17" s="79"/>
    </row>
    <row r="18" spans="1:16" s="40" customFormat="1" ht="66" customHeight="1">
      <c r="A18" s="64">
        <v>11</v>
      </c>
      <c r="B18" s="42"/>
      <c r="C18" s="64" t="s">
        <v>1324</v>
      </c>
      <c r="D18" s="43" t="s">
        <v>1326</v>
      </c>
      <c r="E18" s="41"/>
      <c r="F18" s="106">
        <v>90</v>
      </c>
      <c r="G18" s="97">
        <f>840*0.85</f>
        <v>714</v>
      </c>
      <c r="H18" s="97">
        <f>G18*0.9</f>
        <v>642.6</v>
      </c>
      <c r="I18" s="97">
        <f>G18*0.85</f>
        <v>606.9</v>
      </c>
      <c r="J18" s="97">
        <f>G18*0.8</f>
        <v>571.20000000000005</v>
      </c>
      <c r="K18" s="153">
        <f t="shared" si="3"/>
        <v>399.84000000000003</v>
      </c>
      <c r="L18" s="154"/>
      <c r="M18" s="154"/>
      <c r="N18" s="155"/>
      <c r="O18" s="80"/>
      <c r="P18" s="58"/>
    </row>
    <row r="19" spans="1:16" s="40" customFormat="1" ht="66" customHeight="1">
      <c r="A19" s="64">
        <v>12</v>
      </c>
      <c r="B19" s="42"/>
      <c r="C19" s="64" t="s">
        <v>1325</v>
      </c>
      <c r="D19" s="43" t="s">
        <v>1327</v>
      </c>
      <c r="E19" s="41"/>
      <c r="F19" s="106">
        <v>100</v>
      </c>
      <c r="G19" s="97">
        <v>1120</v>
      </c>
      <c r="H19" s="97">
        <v>1008</v>
      </c>
      <c r="I19" s="97">
        <v>952</v>
      </c>
      <c r="J19" s="97">
        <v>896</v>
      </c>
      <c r="K19" s="153">
        <f t="shared" si="3"/>
        <v>627.19999999999993</v>
      </c>
      <c r="L19" s="154"/>
      <c r="M19" s="154"/>
      <c r="N19" s="155"/>
      <c r="O19" s="80"/>
      <c r="P19" s="58"/>
    </row>
    <row r="20" spans="1:16" s="40" customFormat="1" ht="66" customHeight="1">
      <c r="A20" s="152">
        <v>13</v>
      </c>
      <c r="B20" s="42"/>
      <c r="C20" s="64" t="s">
        <v>1372</v>
      </c>
      <c r="D20" s="43" t="s">
        <v>1373</v>
      </c>
      <c r="E20" s="45"/>
      <c r="F20" s="106">
        <v>50</v>
      </c>
      <c r="G20" s="97">
        <v>450</v>
      </c>
      <c r="H20" s="97">
        <f t="shared" ref="H20" si="4">G20*0.9</f>
        <v>405</v>
      </c>
      <c r="I20" s="97">
        <f t="shared" ref="I20" si="5">G20*0.85</f>
        <v>382.5</v>
      </c>
      <c r="J20" s="97">
        <f t="shared" ref="J20" si="6">G20*0.8</f>
        <v>360</v>
      </c>
      <c r="K20" s="153">
        <f t="shared" si="3"/>
        <v>251.99999999999997</v>
      </c>
      <c r="L20" s="154"/>
      <c r="M20" s="154"/>
      <c r="N20" s="155"/>
      <c r="O20" s="80"/>
      <c r="P20" s="58"/>
    </row>
  </sheetData>
  <sheetProtection password="CC3B" sheet="1" objects="1" scenarios="1"/>
  <mergeCells count="17">
    <mergeCell ref="K19:N19"/>
    <mergeCell ref="K20:N20"/>
    <mergeCell ref="K14:N14"/>
    <mergeCell ref="K15:N15"/>
    <mergeCell ref="K16:N16"/>
    <mergeCell ref="K17:N17"/>
    <mergeCell ref="K18:N18"/>
    <mergeCell ref="K9:N9"/>
    <mergeCell ref="K10:N10"/>
    <mergeCell ref="K11:N11"/>
    <mergeCell ref="K12:N12"/>
    <mergeCell ref="K13:N13"/>
    <mergeCell ref="C2:D2"/>
    <mergeCell ref="C3:D3"/>
    <mergeCell ref="G5:J5"/>
    <mergeCell ref="K5:N5"/>
    <mergeCell ref="K8:N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3"/>
  <sheetViews>
    <sheetView workbookViewId="0">
      <selection activeCell="L12" sqref="L12"/>
    </sheetView>
  </sheetViews>
  <sheetFormatPr defaultColWidth="9.85546875" defaultRowHeight="15"/>
  <cols>
    <col min="4" max="4" width="8.140625" style="3" customWidth="1"/>
    <col min="5" max="6" width="12.5703125" style="3" customWidth="1"/>
    <col min="12" max="13" width="20.28515625" customWidth="1"/>
  </cols>
  <sheetData>
    <row r="1" spans="4:20" ht="25.5">
      <c r="D1" s="13" t="s">
        <v>1</v>
      </c>
      <c r="E1" s="13" t="s">
        <v>2</v>
      </c>
      <c r="F1" s="22" t="s">
        <v>448</v>
      </c>
      <c r="H1" s="149" t="s">
        <v>0</v>
      </c>
      <c r="I1" s="149"/>
      <c r="J1" s="149"/>
      <c r="K1" s="149"/>
      <c r="L1" s="15" t="e">
        <f>Deoproce!#REF!</f>
        <v>#REF!</v>
      </c>
      <c r="M1" s="15" t="e">
        <f>L1</f>
        <v>#REF!</v>
      </c>
    </row>
    <row r="2" spans="4:20">
      <c r="D2" s="13">
        <v>0.5</v>
      </c>
      <c r="E2" s="14">
        <v>32500</v>
      </c>
      <c r="F2" s="14">
        <v>33000</v>
      </c>
      <c r="H2" s="151" t="str">
        <f>E1</f>
        <v>Россия</v>
      </c>
      <c r="I2" s="151"/>
      <c r="J2" s="151"/>
      <c r="K2" s="151" t="str">
        <f>F1</f>
        <v>Казахстан,
Украина</v>
      </c>
      <c r="L2" s="151"/>
      <c r="M2" s="151"/>
    </row>
    <row r="3" spans="4:20" ht="15.75">
      <c r="D3" s="13">
        <v>0.75</v>
      </c>
      <c r="E3" s="14">
        <v>35500</v>
      </c>
      <c r="F3" s="14">
        <v>36000</v>
      </c>
      <c r="H3" s="150" t="e">
        <f>IF(AND(L1&gt;0,L1&lt;0.75),E2,IF(AND(L1&gt;=0.75,L1&lt;1),E3,
IF(AND(L1&gt;=1,L1&lt;1.25),E4,IF(AND(L1&gt;=1.25,L1&lt;1.5),E5,
IF(AND(L1&gt;=1.5,L1&lt;1.75),E6,IF(AND(L1&gt;=1.75,L1&lt;2),E7,
IF(AND(L1&gt;=2,L1&lt;2.5),E8,IF(AND(L1&gt;=2.5,L1&lt;3),E9,
IF(AND(L1&gt;=3,L1&lt;3.5),E10,IF(AND(L1&gt;=3.5,L1&lt;4),E11,
IF(AND(L1&gt;=4,L1&lt;4.5),E12,IF(AND(L1&gt;=4.5,L1&lt;5),E13,
IF(AND(L1&gt;=5,L1&lt;5.5),E14,IF(AND(L1&gt;=5.5,L1&lt;6),E15,
IF(AND(L1&gt;=6,L1&lt;6.5),E16,IF(AND(L1&gt;=6.5,L1&lt;7),E17,
IF(AND(L1&gt;=7,L1&lt;7.5),E18,IF(AND(L1&gt;=7.5,L1&lt;8),E19,
IF(AND(L1&gt;=8,L1&lt;8.5),E20,IF(AND(L1&gt;=8.5,L1&lt;9),E21,
IF(AND(L1&gt;=9,L1&lt;9.5),E22,IF(AND(L1&gt;=9.5,L1&lt;10),E23,
IF(AND(L1&gt;=10,L1&lt;10.5),E24,IF(AND(L1&gt;=10.5,L1&lt;11),E25,
IF(AND(L1&gt;=11,L1&lt;11.5),E26,IF(AND(L1&gt;=11.5,L1&lt;12),E27,
IF(AND(L1&gt;=12,L1&lt;12.5),E28,IF(AND(L1&gt;=12.5,L1&lt;13),E29,IF(AND(L1&gt;=13,L1&lt;13.5),E30,
IF(AND(L1&gt;=13.5,L1&lt;14),E31,IF(AND(L1&gt;=14,L1&lt;14.5),E32,
IF(AND(L1&gt;=14.5,L1&lt;15),E33,IF(AND(L1&gt;=15,L1&lt;15.5),E34,
IF(AND(L1&gt;=15.5,L1&lt;16),E35,IF(AND(L1&gt;=16,L1&lt;16.5),E36,
IF(AND(L1&gt;=16.5,L1&lt;17),E37,IF(AND(L1&gt;=17,L1&lt;17.5),E38,
IF(AND(L1&gt;=17.5,L1&lt;18),E39,IF(AND(L1&gt;=18,L1&lt;18.5),E40,
IF(AND(L1&gt;=18.5,L1&lt;19),E41,IF(AND(L1&gt;=19,L1&lt;19.5),E42,
IF(AND(L1&gt;=19.5,L1&lt;20),E43,IF(AND(L1&gt;=20,L1&lt;20.5),E44,0)))))))))))))))))))))))))))))))))))))))))))</f>
        <v>#REF!</v>
      </c>
      <c r="I3" s="150"/>
      <c r="J3" s="150"/>
      <c r="K3" s="150" t="e">
        <f>IF(AND(M1&gt;0,M1&lt;0.75),F2,IF(AND(M1&gt;=0.75,M1&lt;1),F3,
IF(AND(M1&gt;=1,M1&lt;1.25),F4,IF(AND(M1&gt;=1.25,M1&lt;1.5),F5,
IF(AND(M1&gt;=1.5,M1&lt;1.75),F6,IF(AND(M1&gt;=1.75,M1&lt;2),F7,
IF(AND(M1&gt;=2,M1&lt;2.5),F8,IF(AND(M1&gt;=2.5,M1&lt;3),F9,
IF(AND(M1&gt;=3,M1&lt;3.5),F10,IF(AND(M1&gt;=3.5,M1&lt;4),F11,
IF(AND(M1&gt;=4,M1&lt;4.5),F12,IF(AND(M1&gt;=4.5,M1&lt;5),F13,
IF(AND(M1&gt;=5,M1&lt;5.5),F14,IF(AND(M1&gt;=5.5,M1&lt;6),F15,
IF(AND(M1&gt;=6,M1&lt;6.5),F16,IF(AND(M1&gt;=6.5,M1&lt;7),F17,
IF(AND(M1&gt;=7,M1&lt;7.5),F18,IF(AND(M1&gt;=7.5,M1&lt;8),F19,
IF(AND(M1&gt;=8,M1&lt;8.5),F20,IF(AND(M1&gt;=8.5,M1&lt;9),F21,
IF(AND(M1&gt;=9,M1&lt;9.5),F22,IF(AND(M1&gt;=9.5,M1&lt;10),F23,
IF(AND(M1&gt;=10,M1&lt;10.5),F24,IF(AND(M1&gt;=10.5,M1&lt;11),F25,
IF(AND(M1&gt;=11,M1&lt;11.5),F26,IF(AND(M1&gt;=11.5,M1&lt;12),F27,
IF(AND(M1&gt;=12,M1&lt;12.5),F28,IF(AND(M1&gt;=12.5,M1&lt;13),F29,IF(AND(M1&gt;=13,M1&lt;13.5),F30,
IF(AND(M1&gt;=13.5,M1&lt;14),F31,
IF(AND(M1&gt;=14,M1&lt;14.5),F32,
IF(AND(M1&gt;=14.5,M1&lt;15),F33,
IF(AND(M1&gt;=15,M1&lt;15.5),F34,
IF(AND(M1&gt;=15.5,M1&lt;16),F35,
IF(AND(M1&gt;=16,M1&lt;16.5),F36,
IF(AND(M1&gt;=16.5,M1&lt;17),F37,
IF(AND(M1&gt;=17,M1&lt;17.5),F38,
IF(AND(M1&gt;=17.5,M1&lt;18),F39,
IF(AND(M1&gt;=18,M1&lt;18.5),F40,
IF(AND(M1&gt;=18.5,M1&lt;19),F41,
IF(AND(M1&gt;=19,M1&lt;19.5),F42,
IF(AND(M1&gt;=19.5,M1&lt;20),F43,
IF(M1&gt;=20,F44,0)))))))))))))))))))))))))))))))))))))))))))</f>
        <v>#REF!</v>
      </c>
      <c r="L3" s="150"/>
      <c r="M3" s="150"/>
    </row>
    <row r="4" spans="4:20">
      <c r="D4" s="13">
        <v>1</v>
      </c>
      <c r="E4" s="14">
        <v>38500</v>
      </c>
      <c r="F4" s="14">
        <v>39000</v>
      </c>
    </row>
    <row r="5" spans="4:20">
      <c r="D5" s="13">
        <v>1.25</v>
      </c>
      <c r="E5" s="14">
        <v>41500</v>
      </c>
      <c r="F5" s="14">
        <v>42000</v>
      </c>
    </row>
    <row r="6" spans="4:20">
      <c r="D6" s="13">
        <v>1.5</v>
      </c>
      <c r="E6" s="14">
        <v>44500</v>
      </c>
      <c r="F6" s="14">
        <v>45000</v>
      </c>
      <c r="L6" s="4"/>
      <c r="M6" s="4"/>
      <c r="N6" s="4"/>
      <c r="O6" s="4"/>
      <c r="P6" s="4"/>
      <c r="Q6" s="4"/>
      <c r="R6" s="4"/>
      <c r="S6" s="4"/>
      <c r="T6" s="4"/>
    </row>
    <row r="7" spans="4:20">
      <c r="D7" s="13">
        <v>1.75</v>
      </c>
      <c r="E7" s="14">
        <v>48000</v>
      </c>
      <c r="F7" s="14">
        <v>48000</v>
      </c>
      <c r="L7" s="4"/>
      <c r="M7" s="4"/>
      <c r="N7" s="4"/>
      <c r="O7" s="4"/>
      <c r="P7" s="4"/>
      <c r="Q7" s="4"/>
      <c r="R7" s="4"/>
      <c r="S7" s="4"/>
      <c r="T7" s="4"/>
    </row>
    <row r="8" spans="4:20">
      <c r="D8" s="13">
        <v>2</v>
      </c>
      <c r="E8" s="14">
        <v>51000</v>
      </c>
      <c r="F8" s="14">
        <v>51000</v>
      </c>
      <c r="L8" s="4"/>
      <c r="M8" s="4"/>
      <c r="N8" s="4"/>
      <c r="O8" s="4"/>
      <c r="P8" s="4"/>
      <c r="Q8" s="4"/>
      <c r="R8" s="4"/>
      <c r="S8" s="4"/>
      <c r="T8" s="4"/>
    </row>
    <row r="9" spans="4:20">
      <c r="D9" s="13">
        <v>2.5</v>
      </c>
      <c r="E9" s="14">
        <v>56000</v>
      </c>
      <c r="F9" s="14">
        <v>56500</v>
      </c>
      <c r="L9" s="4"/>
      <c r="M9" s="4"/>
      <c r="N9" s="4"/>
      <c r="O9" s="4"/>
      <c r="P9" s="4"/>
      <c r="Q9" s="4"/>
      <c r="R9" s="4"/>
      <c r="S9" s="4"/>
      <c r="T9" s="4"/>
    </row>
    <row r="10" spans="4:20">
      <c r="D10" s="13">
        <v>3</v>
      </c>
      <c r="E10" s="14">
        <v>60500</v>
      </c>
      <c r="F10" s="14">
        <v>62000</v>
      </c>
      <c r="L10" s="4"/>
      <c r="M10" s="4"/>
      <c r="N10" s="4"/>
      <c r="O10" s="4"/>
      <c r="P10" s="4"/>
      <c r="Q10" s="4"/>
      <c r="R10" s="4"/>
      <c r="S10" s="4"/>
      <c r="T10" s="4"/>
    </row>
    <row r="11" spans="4:20">
      <c r="D11" s="13">
        <v>3.5</v>
      </c>
      <c r="E11" s="14">
        <v>65500</v>
      </c>
      <c r="F11" s="14">
        <v>69500</v>
      </c>
    </row>
    <row r="12" spans="4:20">
      <c r="D12" s="13">
        <v>4</v>
      </c>
      <c r="E12" s="14">
        <v>70500</v>
      </c>
      <c r="F12" s="14">
        <v>77000</v>
      </c>
    </row>
    <row r="13" spans="4:20">
      <c r="D13" s="13">
        <v>4.5</v>
      </c>
      <c r="E13" s="14">
        <v>75500</v>
      </c>
      <c r="F13" s="14">
        <v>85000</v>
      </c>
    </row>
    <row r="14" spans="4:20">
      <c r="D14" s="13">
        <v>5</v>
      </c>
      <c r="E14" s="14">
        <v>80500</v>
      </c>
      <c r="F14" s="14">
        <v>92500</v>
      </c>
    </row>
    <row r="15" spans="4:20">
      <c r="D15" s="13">
        <v>5.5</v>
      </c>
      <c r="E15" s="14">
        <v>85000</v>
      </c>
      <c r="F15" s="14">
        <v>100000</v>
      </c>
    </row>
    <row r="16" spans="4:20">
      <c r="D16" s="13">
        <v>6</v>
      </c>
      <c r="E16" s="14">
        <v>90000</v>
      </c>
      <c r="F16" s="14">
        <v>107500</v>
      </c>
    </row>
    <row r="17" spans="4:6">
      <c r="D17" s="13">
        <v>6.5</v>
      </c>
      <c r="E17" s="14">
        <v>95000</v>
      </c>
      <c r="F17" s="14">
        <v>115000</v>
      </c>
    </row>
    <row r="18" spans="4:6">
      <c r="D18" s="13">
        <v>7</v>
      </c>
      <c r="E18" s="14">
        <v>100000</v>
      </c>
      <c r="F18" s="14">
        <v>123000</v>
      </c>
    </row>
    <row r="19" spans="4:6">
      <c r="D19" s="13">
        <v>7.5</v>
      </c>
      <c r="E19" s="14">
        <v>104500</v>
      </c>
      <c r="F19" s="14">
        <v>130500</v>
      </c>
    </row>
    <row r="20" spans="4:6">
      <c r="D20" s="13">
        <v>8</v>
      </c>
      <c r="E20" s="14">
        <v>109500</v>
      </c>
      <c r="F20" s="14">
        <v>138000</v>
      </c>
    </row>
    <row r="21" spans="4:6">
      <c r="D21" s="13">
        <v>8.5</v>
      </c>
      <c r="E21" s="14">
        <v>114500</v>
      </c>
      <c r="F21" s="14">
        <v>145500</v>
      </c>
    </row>
    <row r="22" spans="4:6">
      <c r="D22" s="13">
        <v>9</v>
      </c>
      <c r="E22" s="14">
        <v>119500</v>
      </c>
      <c r="F22" s="14">
        <v>153000</v>
      </c>
    </row>
    <row r="23" spans="4:6">
      <c r="D23" s="13">
        <v>9.5</v>
      </c>
      <c r="E23" s="14">
        <v>124500</v>
      </c>
      <c r="F23" s="14">
        <v>160500</v>
      </c>
    </row>
    <row r="24" spans="4:6">
      <c r="D24" s="13">
        <v>10</v>
      </c>
      <c r="E24" s="14">
        <v>128500</v>
      </c>
      <c r="F24" s="14">
        <v>168500</v>
      </c>
    </row>
    <row r="25" spans="4:6">
      <c r="D25" s="13">
        <v>10.5</v>
      </c>
      <c r="E25" s="14">
        <v>132500</v>
      </c>
      <c r="F25" s="14">
        <v>176000</v>
      </c>
    </row>
    <row r="26" spans="4:6">
      <c r="D26" s="13">
        <v>11</v>
      </c>
      <c r="E26" s="14">
        <v>137000</v>
      </c>
      <c r="F26" s="14">
        <v>183500</v>
      </c>
    </row>
    <row r="27" spans="4:6">
      <c r="D27" s="13">
        <v>11.5</v>
      </c>
      <c r="E27" s="14">
        <v>141000</v>
      </c>
      <c r="F27" s="14">
        <v>191000</v>
      </c>
    </row>
    <row r="28" spans="4:6">
      <c r="D28" s="13">
        <v>12</v>
      </c>
      <c r="E28" s="14">
        <v>145000</v>
      </c>
      <c r="F28" s="14">
        <v>198500</v>
      </c>
    </row>
    <row r="29" spans="4:6">
      <c r="D29" s="13">
        <v>12.5</v>
      </c>
      <c r="E29" s="14">
        <v>149500</v>
      </c>
      <c r="F29" s="14">
        <v>206000</v>
      </c>
    </row>
    <row r="30" spans="4:6">
      <c r="D30" s="13">
        <v>13</v>
      </c>
      <c r="E30" s="14">
        <v>153500</v>
      </c>
      <c r="F30" s="14">
        <v>214000</v>
      </c>
    </row>
    <row r="31" spans="4:6">
      <c r="D31" s="13">
        <v>13.5</v>
      </c>
      <c r="E31" s="14">
        <v>157500</v>
      </c>
      <c r="F31" s="14">
        <v>221500</v>
      </c>
    </row>
    <row r="32" spans="4:6">
      <c r="D32" s="13">
        <v>14</v>
      </c>
      <c r="E32" s="14">
        <v>161500</v>
      </c>
      <c r="F32" s="14">
        <v>229000</v>
      </c>
    </row>
    <row r="33" spans="4:6">
      <c r="D33" s="13">
        <v>14.5</v>
      </c>
      <c r="E33" s="14">
        <v>166000</v>
      </c>
      <c r="F33" s="14">
        <v>236500</v>
      </c>
    </row>
    <row r="34" spans="4:6">
      <c r="D34" s="13">
        <v>15</v>
      </c>
      <c r="E34" s="14">
        <v>170000</v>
      </c>
      <c r="F34" s="14">
        <v>244000</v>
      </c>
    </row>
    <row r="35" spans="4:6">
      <c r="D35" s="13">
        <v>15.5</v>
      </c>
      <c r="E35" s="14">
        <v>174000</v>
      </c>
      <c r="F35" s="14">
        <v>252000</v>
      </c>
    </row>
    <row r="36" spans="4:6">
      <c r="D36" s="13">
        <v>16</v>
      </c>
      <c r="E36" s="14">
        <v>178500</v>
      </c>
      <c r="F36" s="14">
        <v>259500</v>
      </c>
    </row>
    <row r="37" spans="4:6">
      <c r="D37" s="13">
        <v>16.5</v>
      </c>
      <c r="E37" s="14">
        <v>182500</v>
      </c>
      <c r="F37" s="13"/>
    </row>
    <row r="38" spans="4:6">
      <c r="D38" s="13">
        <v>17</v>
      </c>
      <c r="E38" s="14">
        <v>186500</v>
      </c>
      <c r="F38" s="13"/>
    </row>
    <row r="39" spans="4:6">
      <c r="D39" s="13">
        <v>17.5</v>
      </c>
      <c r="E39" s="14">
        <v>191000</v>
      </c>
      <c r="F39" s="13"/>
    </row>
    <row r="40" spans="4:6">
      <c r="D40" s="13">
        <v>18</v>
      </c>
      <c r="E40" s="14">
        <v>195000</v>
      </c>
      <c r="F40" s="13"/>
    </row>
    <row r="41" spans="4:6">
      <c r="D41" s="13">
        <v>18.5</v>
      </c>
      <c r="E41" s="14">
        <v>199000</v>
      </c>
      <c r="F41" s="13"/>
    </row>
    <row r="42" spans="4:6">
      <c r="D42" s="13">
        <v>19</v>
      </c>
      <c r="E42" s="14">
        <v>203500</v>
      </c>
      <c r="F42" s="13"/>
    </row>
    <row r="43" spans="4:6">
      <c r="D43" s="13">
        <v>19.5</v>
      </c>
      <c r="E43" s="14">
        <v>207500</v>
      </c>
      <c r="F43" s="13"/>
    </row>
    <row r="44" spans="4:6">
      <c r="D44" s="13">
        <v>20</v>
      </c>
      <c r="E44" s="14">
        <v>211500</v>
      </c>
      <c r="F44" s="13"/>
    </row>
    <row r="78" spans="12:12">
      <c r="L78" s="1"/>
    </row>
    <row r="79" spans="12:12">
      <c r="L79" s="1"/>
    </row>
    <row r="80" spans="12:12">
      <c r="L80" s="1"/>
    </row>
    <row r="81" spans="1:20">
      <c r="L81" s="1"/>
      <c r="M81" s="1"/>
      <c r="N81" s="1"/>
      <c r="O81" s="1"/>
      <c r="P81" s="1"/>
      <c r="Q81" s="1"/>
      <c r="R81" s="1"/>
      <c r="S81" s="1"/>
      <c r="T81" s="1"/>
    </row>
    <row r="82" spans="1:20">
      <c r="L82" s="1"/>
      <c r="M82" s="1"/>
      <c r="N82" s="1"/>
      <c r="O82" s="1"/>
      <c r="P82" s="1"/>
      <c r="Q82" s="1"/>
      <c r="R82" s="1"/>
      <c r="S82" s="1"/>
      <c r="T82" s="1"/>
    </row>
    <row r="83" spans="1:20">
      <c r="L83" s="1"/>
      <c r="M83" s="1"/>
      <c r="N83" s="1"/>
      <c r="O83" s="1"/>
      <c r="P83" s="1"/>
      <c r="Q83" s="1"/>
      <c r="R83" s="1"/>
      <c r="S83" s="1"/>
      <c r="T83" s="1"/>
    </row>
    <row r="84" spans="1:20">
      <c r="L84" s="1"/>
      <c r="M84" s="1"/>
      <c r="N84" s="1"/>
      <c r="O84" s="1"/>
      <c r="P84" s="1"/>
      <c r="Q84" s="1"/>
      <c r="R84" s="1"/>
      <c r="S84" s="1"/>
      <c r="T84" s="1"/>
    </row>
    <row r="85" spans="1:20">
      <c r="L85" s="1"/>
      <c r="M85" s="1"/>
      <c r="N85" s="1"/>
      <c r="O85" s="1"/>
      <c r="P85" s="1"/>
      <c r="Q85" s="1"/>
      <c r="R85" s="1"/>
      <c r="S85" s="1"/>
      <c r="T85" s="1"/>
    </row>
    <row r="86" spans="1:20">
      <c r="L86" s="1"/>
      <c r="M86" s="1"/>
      <c r="N86" s="1"/>
      <c r="O86" s="1"/>
      <c r="P86" s="1"/>
      <c r="Q86" s="1"/>
      <c r="R86" s="1"/>
      <c r="S86" s="1"/>
      <c r="T86" s="1"/>
    </row>
    <row r="88" spans="1:20">
      <c r="A88" s="2"/>
      <c r="B88" s="2"/>
      <c r="C88" s="2"/>
      <c r="G88" s="2"/>
      <c r="H88" s="2"/>
      <c r="I88" s="2"/>
      <c r="J88" s="2"/>
      <c r="K88" s="2"/>
    </row>
    <row r="89" spans="1:20">
      <c r="A89" s="2"/>
      <c r="B89" s="2"/>
      <c r="C89" s="2"/>
      <c r="G89" s="2"/>
      <c r="H89" s="2"/>
      <c r="I89" s="2"/>
      <c r="J89" s="2"/>
      <c r="K89" s="2"/>
    </row>
    <row r="90" spans="1:20">
      <c r="A90" s="5"/>
      <c r="B90" s="5"/>
      <c r="C90" s="5"/>
      <c r="D90" s="10"/>
      <c r="E90" s="10"/>
      <c r="F90" s="10"/>
      <c r="G90" s="5"/>
      <c r="H90" s="5"/>
      <c r="I90" s="5"/>
      <c r="J90" s="5"/>
      <c r="K90" s="5"/>
    </row>
    <row r="91" spans="1:20">
      <c r="A91" s="5"/>
      <c r="B91" s="5"/>
      <c r="C91" s="5"/>
      <c r="D91" s="10"/>
      <c r="E91" s="10"/>
      <c r="F91" s="10"/>
      <c r="G91" s="5"/>
      <c r="H91" s="5"/>
      <c r="I91" s="5"/>
      <c r="J91" s="5"/>
      <c r="K91" s="5"/>
    </row>
    <row r="92" spans="1:20">
      <c r="A92" s="5"/>
      <c r="B92" s="5"/>
      <c r="C92" s="5"/>
      <c r="D92" s="10"/>
      <c r="E92" s="10"/>
      <c r="F92" s="10"/>
      <c r="G92" s="5"/>
      <c r="H92" s="5"/>
      <c r="I92" s="5"/>
      <c r="J92" s="5"/>
      <c r="K92" s="5"/>
    </row>
    <row r="93" spans="1:20" ht="21">
      <c r="A93" s="5"/>
      <c r="B93" s="5"/>
      <c r="C93" s="5"/>
      <c r="D93" s="11"/>
      <c r="E93" s="11"/>
      <c r="F93" s="9"/>
      <c r="G93" s="6"/>
      <c r="H93" s="5"/>
      <c r="I93" s="5"/>
      <c r="J93" s="5"/>
      <c r="K93" s="8"/>
    </row>
    <row r="94" spans="1:20" ht="26.25">
      <c r="A94" s="5"/>
      <c r="B94" s="5"/>
      <c r="C94" s="5"/>
      <c r="D94" s="11"/>
      <c r="E94" s="12"/>
      <c r="F94" s="7"/>
      <c r="G94" s="7"/>
      <c r="H94" s="5"/>
      <c r="I94" s="5"/>
      <c r="J94" s="5"/>
      <c r="K94" s="8"/>
    </row>
    <row r="95" spans="1:20">
      <c r="A95" s="5"/>
      <c r="B95" s="5"/>
      <c r="C95" s="5"/>
      <c r="D95" s="10"/>
      <c r="E95" s="10"/>
      <c r="F95" s="10"/>
      <c r="G95" s="5"/>
      <c r="H95" s="5"/>
      <c r="I95" s="5"/>
      <c r="J95" s="5"/>
      <c r="K95" s="5"/>
    </row>
    <row r="96" spans="1:20">
      <c r="A96" s="5"/>
      <c r="B96" s="5"/>
      <c r="C96" s="5"/>
      <c r="D96" s="10"/>
      <c r="E96" s="10"/>
      <c r="F96" s="10"/>
      <c r="G96" s="5"/>
      <c r="H96" s="5"/>
      <c r="I96" s="5"/>
      <c r="J96" s="5"/>
      <c r="K96" s="8"/>
    </row>
    <row r="97" spans="1:11">
      <c r="A97" s="5"/>
      <c r="B97" s="5"/>
      <c r="C97" s="5"/>
      <c r="D97" s="10"/>
      <c r="E97" s="10"/>
      <c r="F97" s="10"/>
      <c r="G97" s="5"/>
      <c r="H97" s="5"/>
      <c r="I97" s="5"/>
      <c r="J97" s="5"/>
      <c r="K97" s="5"/>
    </row>
    <row r="98" spans="1:11">
      <c r="A98" s="5"/>
      <c r="B98" s="5"/>
      <c r="C98" s="5"/>
      <c r="D98" s="10"/>
      <c r="E98" s="10"/>
      <c r="F98" s="10"/>
      <c r="G98" s="5"/>
      <c r="H98" s="5"/>
      <c r="I98" s="5"/>
      <c r="J98" s="5"/>
      <c r="K98" s="8"/>
    </row>
    <row r="99" spans="1:11">
      <c r="A99" s="5"/>
      <c r="B99" s="5"/>
      <c r="C99" s="5"/>
      <c r="D99" s="10"/>
      <c r="E99" s="10"/>
      <c r="F99" s="10"/>
      <c r="G99" s="5"/>
      <c r="H99" s="5"/>
      <c r="I99" s="5"/>
      <c r="J99" s="5"/>
      <c r="K99" s="8"/>
    </row>
    <row r="100" spans="1:11">
      <c r="A100" s="5"/>
      <c r="B100" s="5"/>
      <c r="C100" s="5"/>
      <c r="D100" s="10"/>
      <c r="E100" s="10"/>
      <c r="F100" s="10"/>
      <c r="G100" s="5"/>
      <c r="H100" s="5"/>
      <c r="I100" s="5"/>
      <c r="J100" s="5"/>
      <c r="K100" s="5"/>
    </row>
    <row r="101" spans="1:11">
      <c r="A101" s="5"/>
      <c r="B101" s="5"/>
      <c r="C101" s="5"/>
      <c r="D101" s="10"/>
      <c r="E101" s="10"/>
      <c r="F101" s="10"/>
      <c r="G101" s="5"/>
      <c r="H101" s="5"/>
      <c r="I101" s="5"/>
      <c r="J101" s="5"/>
      <c r="K101" s="5"/>
    </row>
    <row r="102" spans="1:11">
      <c r="A102" s="5"/>
      <c r="B102" s="5"/>
      <c r="C102" s="5"/>
      <c r="D102" s="10"/>
      <c r="E102" s="10"/>
      <c r="F102" s="10"/>
      <c r="G102" s="5"/>
      <c r="H102" s="5"/>
      <c r="I102" s="5"/>
      <c r="J102" s="5"/>
      <c r="K102" s="5"/>
    </row>
    <row r="103" spans="1:11">
      <c r="A103" s="5"/>
      <c r="B103" s="5"/>
      <c r="C103" s="5"/>
      <c r="D103" s="10"/>
      <c r="E103" s="10"/>
      <c r="F103" s="10"/>
      <c r="G103" s="5"/>
      <c r="H103" s="5"/>
      <c r="I103" s="5"/>
      <c r="J103" s="5"/>
      <c r="K103" s="5"/>
    </row>
    <row r="104" spans="1:11">
      <c r="A104" s="5"/>
      <c r="B104" s="5"/>
      <c r="C104" s="5"/>
      <c r="D104" s="10"/>
      <c r="E104" s="10"/>
      <c r="F104" s="10"/>
      <c r="G104" s="5"/>
      <c r="H104" s="5"/>
      <c r="I104" s="5"/>
      <c r="J104" s="5"/>
      <c r="K104" s="5"/>
    </row>
    <row r="105" spans="1:11">
      <c r="A105" s="5"/>
      <c r="B105" s="5"/>
      <c r="C105" s="5"/>
      <c r="D105" s="10"/>
      <c r="E105" s="10"/>
      <c r="F105" s="10"/>
      <c r="G105" s="5"/>
      <c r="H105" s="5"/>
      <c r="I105" s="5"/>
      <c r="J105" s="5"/>
      <c r="K105" s="5"/>
    </row>
    <row r="106" spans="1:11">
      <c r="A106" s="4"/>
      <c r="B106" s="4"/>
      <c r="C106" s="4"/>
      <c r="D106" s="10"/>
      <c r="E106" s="10"/>
      <c r="F106" s="10"/>
      <c r="G106" s="5"/>
      <c r="H106" s="5"/>
      <c r="I106" s="5"/>
      <c r="J106" s="5"/>
      <c r="K106" s="5"/>
    </row>
    <row r="107" spans="1:11">
      <c r="A107" s="5"/>
      <c r="B107" s="5"/>
      <c r="C107" s="5"/>
      <c r="D107" s="10"/>
      <c r="E107" s="10"/>
      <c r="F107" s="10"/>
      <c r="G107" s="5"/>
      <c r="H107" s="5"/>
      <c r="I107" s="5"/>
      <c r="J107" s="5"/>
      <c r="K107" s="5"/>
    </row>
    <row r="108" spans="1:11">
      <c r="A108" s="4"/>
      <c r="B108" s="4"/>
      <c r="C108" s="4"/>
      <c r="D108" s="10"/>
      <c r="E108" s="10"/>
      <c r="F108" s="10"/>
      <c r="G108" s="5"/>
      <c r="H108" s="5"/>
      <c r="I108" s="5"/>
      <c r="J108" s="5"/>
      <c r="K108" s="5"/>
    </row>
    <row r="109" spans="1:11">
      <c r="A109" s="5"/>
      <c r="B109" s="5"/>
      <c r="C109" s="5"/>
      <c r="D109" s="10"/>
      <c r="E109" s="10"/>
      <c r="F109" s="10"/>
      <c r="G109" s="5"/>
      <c r="H109" s="5"/>
      <c r="I109" s="5"/>
      <c r="J109" s="5"/>
      <c r="K109" s="5"/>
    </row>
    <row r="110" spans="1:11">
      <c r="A110" s="5"/>
      <c r="B110" s="5"/>
      <c r="C110" s="5"/>
      <c r="D110" s="10"/>
      <c r="E110" s="10"/>
      <c r="F110" s="10"/>
      <c r="G110" s="5"/>
      <c r="H110" s="5"/>
      <c r="I110" s="5"/>
      <c r="J110" s="5"/>
      <c r="K110" s="5"/>
    </row>
    <row r="111" spans="1:11">
      <c r="A111" s="4"/>
      <c r="B111" s="4"/>
      <c r="C111" s="5"/>
      <c r="D111" s="10"/>
      <c r="E111" s="10"/>
      <c r="F111" s="10"/>
      <c r="G111" s="5"/>
      <c r="H111" s="5"/>
      <c r="I111" s="5"/>
      <c r="J111" s="5"/>
      <c r="K111" s="5"/>
    </row>
    <row r="112" spans="1:11">
      <c r="A112" s="5"/>
      <c r="B112" s="5"/>
      <c r="C112" s="5"/>
      <c r="D112" s="10"/>
      <c r="E112" s="10"/>
      <c r="F112" s="10"/>
      <c r="G112" s="5"/>
      <c r="H112" s="5"/>
      <c r="I112" s="5"/>
      <c r="J112" s="5"/>
      <c r="K112" s="5"/>
    </row>
    <row r="113" spans="1:11">
      <c r="A113" s="5"/>
      <c r="B113" s="5"/>
      <c r="C113" s="5"/>
      <c r="D113" s="10"/>
      <c r="E113" s="10"/>
      <c r="F113" s="10"/>
      <c r="G113" s="5"/>
      <c r="H113" s="5"/>
      <c r="I113" s="5"/>
      <c r="J113" s="5"/>
      <c r="K113" s="5"/>
    </row>
    <row r="114" spans="1:11">
      <c r="A114" s="2"/>
      <c r="B114" s="2"/>
      <c r="C114" s="2"/>
      <c r="G114" s="2"/>
      <c r="H114" s="2"/>
      <c r="I114" s="2"/>
      <c r="J114" s="2"/>
      <c r="K114" s="2"/>
    </row>
    <row r="115" spans="1:11">
      <c r="A115" s="2"/>
      <c r="B115" s="2"/>
      <c r="C115" s="2"/>
      <c r="G115" s="2"/>
      <c r="H115" s="2"/>
      <c r="I115" s="2"/>
      <c r="J115" s="2"/>
      <c r="K115" s="2"/>
    </row>
    <row r="116" spans="1:11">
      <c r="A116" s="2"/>
      <c r="B116" s="2"/>
      <c r="C116" s="2"/>
      <c r="G116" s="2"/>
      <c r="H116" s="2"/>
      <c r="I116" s="2"/>
      <c r="J116" s="2"/>
      <c r="K116" s="2"/>
    </row>
    <row r="117" spans="1:11">
      <c r="A117" s="2"/>
      <c r="B117" s="2"/>
      <c r="C117" s="2"/>
      <c r="G117" s="2"/>
      <c r="H117" s="2"/>
      <c r="I117" s="2"/>
      <c r="J117" s="2"/>
      <c r="K117" s="2"/>
    </row>
    <row r="118" spans="1:11">
      <c r="A118" s="2"/>
      <c r="B118" s="2"/>
      <c r="C118" s="2"/>
      <c r="G118" s="2"/>
      <c r="H118" s="2"/>
      <c r="I118" s="2"/>
      <c r="J118" s="2"/>
      <c r="K118" s="2"/>
    </row>
    <row r="119" spans="1:11">
      <c r="A119" s="2"/>
      <c r="B119" s="2"/>
      <c r="C119" s="2"/>
      <c r="G119" s="2"/>
      <c r="H119" s="2"/>
      <c r="I119" s="2"/>
      <c r="J119" s="2"/>
      <c r="K119" s="2"/>
    </row>
    <row r="120" spans="1:11">
      <c r="A120" s="2"/>
      <c r="B120" s="2"/>
      <c r="C120" s="2"/>
      <c r="G120" s="2"/>
      <c r="H120" s="2"/>
      <c r="I120" s="2"/>
      <c r="J120" s="2"/>
      <c r="K120" s="2"/>
    </row>
    <row r="121" spans="1:11">
      <c r="A121" s="2"/>
      <c r="B121" s="2"/>
      <c r="C121" s="2"/>
      <c r="G121" s="2"/>
      <c r="H121" s="2"/>
      <c r="I121" s="2"/>
      <c r="J121" s="2"/>
      <c r="K121" s="2"/>
    </row>
    <row r="122" spans="1:11">
      <c r="A122" s="2"/>
      <c r="B122" s="2"/>
      <c r="C122" s="2"/>
      <c r="G122" s="2"/>
      <c r="H122" s="2"/>
      <c r="I122" s="2"/>
      <c r="J122" s="2"/>
      <c r="K122" s="2"/>
    </row>
    <row r="123" spans="1:11">
      <c r="A123" s="2"/>
      <c r="B123" s="2"/>
      <c r="C123" s="2"/>
      <c r="G123" s="2"/>
      <c r="H123" s="2"/>
      <c r="I123" s="2"/>
      <c r="J123" s="2"/>
      <c r="K123" s="2"/>
    </row>
    <row r="124" spans="1:11">
      <c r="A124" s="2"/>
      <c r="B124" s="2"/>
      <c r="C124" s="2"/>
      <c r="G124" s="2"/>
      <c r="H124" s="2"/>
      <c r="I124" s="2"/>
      <c r="J124" s="2"/>
      <c r="K124" s="2"/>
    </row>
    <row r="125" spans="1:11">
      <c r="A125" s="2"/>
      <c r="B125" s="2"/>
      <c r="C125" s="2"/>
      <c r="G125" s="2"/>
      <c r="H125" s="2"/>
      <c r="I125" s="2"/>
      <c r="J125" s="2"/>
      <c r="K125" s="2"/>
    </row>
    <row r="126" spans="1:11">
      <c r="A126" s="2"/>
      <c r="B126" s="2"/>
      <c r="C126" s="2"/>
      <c r="G126" s="2"/>
      <c r="H126" s="2"/>
      <c r="I126" s="2"/>
      <c r="J126" s="2"/>
      <c r="K126" s="2"/>
    </row>
    <row r="127" spans="1:11">
      <c r="A127" s="2"/>
      <c r="B127" s="2"/>
      <c r="C127" s="2"/>
      <c r="G127" s="2"/>
      <c r="H127" s="2"/>
      <c r="I127" s="2"/>
      <c r="J127" s="2"/>
      <c r="K127" s="2"/>
    </row>
    <row r="128" spans="1:11">
      <c r="A128" s="2"/>
      <c r="B128" s="2"/>
      <c r="C128" s="2"/>
      <c r="G128" s="2"/>
      <c r="H128" s="2"/>
      <c r="I128" s="2"/>
      <c r="J128" s="2"/>
      <c r="K128" s="2"/>
    </row>
    <row r="129" spans="1:11">
      <c r="A129" s="2"/>
      <c r="B129" s="2"/>
      <c r="C129" s="2"/>
      <c r="G129" s="2"/>
      <c r="H129" s="2"/>
      <c r="I129" s="2"/>
      <c r="J129" s="2"/>
      <c r="K129" s="2"/>
    </row>
    <row r="130" spans="1:11">
      <c r="A130" s="2"/>
      <c r="B130" s="2"/>
      <c r="C130" s="2"/>
      <c r="G130" s="2"/>
      <c r="H130" s="2"/>
      <c r="I130" s="2"/>
      <c r="J130" s="2"/>
      <c r="K130" s="2"/>
    </row>
    <row r="131" spans="1:11">
      <c r="A131" s="2"/>
      <c r="B131" s="2"/>
      <c r="C131" s="2"/>
      <c r="G131" s="2"/>
      <c r="H131" s="2"/>
      <c r="I131" s="2"/>
      <c r="J131" s="2"/>
      <c r="K131" s="2"/>
    </row>
    <row r="132" spans="1:11">
      <c r="B132" s="2"/>
      <c r="C132" s="2"/>
      <c r="G132" s="2"/>
      <c r="H132" s="2"/>
      <c r="I132" s="2"/>
      <c r="J132" s="2"/>
      <c r="K132" s="2"/>
    </row>
    <row r="133" spans="1:11">
      <c r="B133" s="2"/>
      <c r="C133" s="2"/>
      <c r="G133" s="2"/>
      <c r="H133" s="2"/>
      <c r="I133" s="2"/>
      <c r="J133" s="2"/>
      <c r="K133" s="2"/>
    </row>
  </sheetData>
  <mergeCells count="5">
    <mergeCell ref="H1:K1"/>
    <mergeCell ref="H3:J3"/>
    <mergeCell ref="K3:M3"/>
    <mergeCell ref="H2:J2"/>
    <mergeCell ref="K2:M2"/>
  </mergeCells>
  <pageMargins left="0.7" right="0.7" top="0.75" bottom="0.75" header="0.3" footer="0.3"/>
  <pageSetup paperSize="9" orientation="portrait" horizontalDpi="180" verticalDpi="18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1"/>
  <sheetViews>
    <sheetView topLeftCell="C11" workbookViewId="0">
      <selection activeCell="C304" sqref="C304"/>
    </sheetView>
  </sheetViews>
  <sheetFormatPr defaultRowHeight="15"/>
  <cols>
    <col min="1" max="1" width="18.28515625" hidden="1" customWidth="1"/>
    <col min="2" max="2" width="14.42578125" hidden="1" customWidth="1"/>
    <col min="3" max="3" width="24.5703125" customWidth="1"/>
    <col min="4" max="4" width="11.140625" bestFit="1" customWidth="1"/>
    <col min="5" max="5" width="50" hidden="1" customWidth="1"/>
    <col min="6" max="6" width="43.5703125" hidden="1" customWidth="1"/>
  </cols>
  <sheetData>
    <row r="1" spans="1:6" hidden="1">
      <c r="A1" t="s">
        <v>20</v>
      </c>
      <c r="B1" t="s">
        <v>21</v>
      </c>
      <c r="C1" t="s">
        <v>832</v>
      </c>
    </row>
    <row r="2" spans="1:6" hidden="1">
      <c r="B2" t="s">
        <v>22</v>
      </c>
      <c r="C2" t="s">
        <v>23</v>
      </c>
    </row>
    <row r="3" spans="1:6" hidden="1">
      <c r="A3" t="s">
        <v>24</v>
      </c>
    </row>
    <row r="4" spans="1:6" hidden="1">
      <c r="A4" t="s">
        <v>1395</v>
      </c>
    </row>
    <row r="5" spans="1:6" hidden="1">
      <c r="A5" t="s">
        <v>25</v>
      </c>
    </row>
    <row r="6" spans="1:6" hidden="1">
      <c r="A6" t="s">
        <v>26</v>
      </c>
      <c r="B6" t="s">
        <v>27</v>
      </c>
    </row>
    <row r="7" spans="1:6" hidden="1">
      <c r="A7" t="s">
        <v>28</v>
      </c>
      <c r="B7" t="s">
        <v>29</v>
      </c>
    </row>
    <row r="8" spans="1:6" hidden="1">
      <c r="C8" t="s">
        <v>30</v>
      </c>
    </row>
    <row r="9" spans="1:6" hidden="1">
      <c r="A9" t="s">
        <v>1383</v>
      </c>
    </row>
    <row r="10" spans="1:6" hidden="1"/>
    <row r="11" spans="1:6">
      <c r="A11" t="s">
        <v>31</v>
      </c>
      <c r="B11" t="s">
        <v>32</v>
      </c>
      <c r="C11" t="s">
        <v>32</v>
      </c>
      <c r="D11" t="s">
        <v>31</v>
      </c>
      <c r="E11" t="s">
        <v>49</v>
      </c>
      <c r="F11" t="s">
        <v>53</v>
      </c>
    </row>
    <row r="12" spans="1:6" hidden="1">
      <c r="A12" t="s">
        <v>33</v>
      </c>
      <c r="C12" t="s">
        <v>33</v>
      </c>
      <c r="E12" t="s">
        <v>50</v>
      </c>
    </row>
    <row r="13" spans="1:6" hidden="1">
      <c r="A13">
        <v>1000</v>
      </c>
      <c r="B13">
        <v>0.89</v>
      </c>
      <c r="C13">
        <v>0.5</v>
      </c>
      <c r="D13">
        <v>560</v>
      </c>
      <c r="F13" t="s">
        <v>54</v>
      </c>
    </row>
    <row r="14" spans="1:6">
      <c r="A14">
        <v>2000</v>
      </c>
      <c r="B14" s="19">
        <v>1.79</v>
      </c>
      <c r="C14">
        <v>1</v>
      </c>
      <c r="D14">
        <v>1119</v>
      </c>
      <c r="E14" t="s">
        <v>51</v>
      </c>
      <c r="F14" t="s">
        <v>55</v>
      </c>
    </row>
    <row r="15" spans="1:6" hidden="1">
      <c r="A15">
        <v>5000</v>
      </c>
      <c r="B15" s="19">
        <v>4.47</v>
      </c>
      <c r="C15">
        <v>2</v>
      </c>
      <c r="D15">
        <v>2238</v>
      </c>
      <c r="F15" t="s">
        <v>56</v>
      </c>
    </row>
    <row r="16" spans="1:6" hidden="1">
      <c r="A16">
        <v>10</v>
      </c>
      <c r="B16" s="19">
        <v>8.93</v>
      </c>
      <c r="C16">
        <v>5</v>
      </c>
      <c r="D16">
        <v>5596</v>
      </c>
      <c r="E16" t="s">
        <v>52</v>
      </c>
    </row>
    <row r="17" spans="1:6" hidden="1">
      <c r="A17">
        <v>20</v>
      </c>
      <c r="B17">
        <v>17.87</v>
      </c>
      <c r="C17">
        <v>10</v>
      </c>
      <c r="D17">
        <v>11.192</v>
      </c>
      <c r="F17" t="s">
        <v>893</v>
      </c>
    </row>
    <row r="18" spans="1:6" hidden="1">
      <c r="A18">
        <v>50</v>
      </c>
      <c r="B18">
        <v>44.67</v>
      </c>
      <c r="C18">
        <v>20</v>
      </c>
      <c r="D18">
        <v>22.384</v>
      </c>
      <c r="F18" t="s">
        <v>57</v>
      </c>
    </row>
    <row r="19" spans="1:6" hidden="1">
      <c r="A19">
        <v>100</v>
      </c>
      <c r="B19">
        <v>89.35</v>
      </c>
      <c r="C19">
        <v>50</v>
      </c>
      <c r="D19">
        <v>55.96</v>
      </c>
      <c r="F19" t="s">
        <v>58</v>
      </c>
    </row>
    <row r="20" spans="1:6" hidden="1">
      <c r="A20">
        <v>200</v>
      </c>
      <c r="B20">
        <v>178.7</v>
      </c>
      <c r="C20">
        <v>100</v>
      </c>
      <c r="D20">
        <v>111.92</v>
      </c>
      <c r="F20" t="s">
        <v>59</v>
      </c>
    </row>
    <row r="21" spans="1:6" hidden="1">
      <c r="A21">
        <v>500</v>
      </c>
      <c r="B21">
        <v>446.75</v>
      </c>
      <c r="C21">
        <v>200</v>
      </c>
      <c r="D21">
        <v>223.84</v>
      </c>
      <c r="F21" t="s">
        <v>60</v>
      </c>
    </row>
    <row r="22" spans="1:6" hidden="1">
      <c r="A22" t="s">
        <v>34</v>
      </c>
      <c r="B22">
        <v>893.5</v>
      </c>
      <c r="C22">
        <v>500</v>
      </c>
      <c r="D22">
        <v>559.6</v>
      </c>
      <c r="F22" t="s">
        <v>61</v>
      </c>
    </row>
    <row r="23" spans="1:6" hidden="1">
      <c r="A23" t="s">
        <v>35</v>
      </c>
      <c r="B23">
        <v>1786.99</v>
      </c>
      <c r="C23">
        <v>1000</v>
      </c>
      <c r="D23" t="s">
        <v>1388</v>
      </c>
      <c r="F23" t="s">
        <v>62</v>
      </c>
    </row>
    <row r="24" spans="1:6" hidden="1">
      <c r="A24" t="s">
        <v>36</v>
      </c>
      <c r="B24">
        <v>4467.4799999999996</v>
      </c>
      <c r="C24">
        <v>2000</v>
      </c>
      <c r="D24" t="s">
        <v>1389</v>
      </c>
      <c r="F24" t="s">
        <v>63</v>
      </c>
    </row>
    <row r="25" spans="1:6" hidden="1">
      <c r="A25" t="s">
        <v>37</v>
      </c>
      <c r="B25">
        <v>8934.9500000000007</v>
      </c>
      <c r="C25">
        <v>5000</v>
      </c>
      <c r="D25" t="s">
        <v>1390</v>
      </c>
      <c r="F25" t="s">
        <v>894</v>
      </c>
    </row>
    <row r="26" spans="1:6" hidden="1">
      <c r="A26" t="s">
        <v>38</v>
      </c>
      <c r="B26" t="s">
        <v>1384</v>
      </c>
      <c r="C26" t="s">
        <v>43</v>
      </c>
      <c r="D26" t="s">
        <v>1391</v>
      </c>
      <c r="F26" t="s">
        <v>64</v>
      </c>
    </row>
    <row r="27" spans="1:6" hidden="1">
      <c r="A27" t="s">
        <v>39</v>
      </c>
      <c r="B27" t="s">
        <v>1385</v>
      </c>
      <c r="C27" t="s">
        <v>44</v>
      </c>
      <c r="D27" t="s">
        <v>1392</v>
      </c>
      <c r="F27" t="s">
        <v>65</v>
      </c>
    </row>
    <row r="28" spans="1:6" hidden="1">
      <c r="A28" t="s">
        <v>40</v>
      </c>
      <c r="B28" t="s">
        <v>1386</v>
      </c>
      <c r="C28" t="s">
        <v>45</v>
      </c>
      <c r="D28" t="s">
        <v>1393</v>
      </c>
      <c r="F28" t="s">
        <v>66</v>
      </c>
    </row>
    <row r="29" spans="1:6" hidden="1">
      <c r="A29" t="s">
        <v>41</v>
      </c>
      <c r="B29" t="s">
        <v>1387</v>
      </c>
      <c r="C29" t="s">
        <v>46</v>
      </c>
      <c r="D29" t="s">
        <v>1394</v>
      </c>
      <c r="F29" t="s">
        <v>67</v>
      </c>
    </row>
    <row r="30" spans="1:6" hidden="1">
      <c r="A30" t="s">
        <v>42</v>
      </c>
      <c r="C30" t="s">
        <v>47</v>
      </c>
      <c r="F30" t="s">
        <v>68</v>
      </c>
    </row>
    <row r="31" spans="1:6">
      <c r="A31" t="s">
        <v>1381</v>
      </c>
      <c r="C31" t="s">
        <v>1381</v>
      </c>
      <c r="F31" t="s">
        <v>69</v>
      </c>
    </row>
    <row r="32" spans="1:6" hidden="1">
      <c r="A32" t="s">
        <v>48</v>
      </c>
      <c r="F32" t="s">
        <v>70</v>
      </c>
    </row>
    <row r="33" spans="6:6" hidden="1">
      <c r="F33" t="s">
        <v>71</v>
      </c>
    </row>
    <row r="34" spans="6:6" hidden="1">
      <c r="F34" t="s">
        <v>895</v>
      </c>
    </row>
    <row r="35" spans="6:6" hidden="1">
      <c r="F35" t="s">
        <v>72</v>
      </c>
    </row>
    <row r="36" spans="6:6" hidden="1">
      <c r="F36" t="s">
        <v>73</v>
      </c>
    </row>
    <row r="37" spans="6:6" hidden="1">
      <c r="F37" t="s">
        <v>74</v>
      </c>
    </row>
    <row r="38" spans="6:6" hidden="1">
      <c r="F38" t="s">
        <v>75</v>
      </c>
    </row>
    <row r="39" spans="6:6" hidden="1">
      <c r="F39" t="s">
        <v>76</v>
      </c>
    </row>
    <row r="40" spans="6:6" hidden="1">
      <c r="F40" t="s">
        <v>77</v>
      </c>
    </row>
    <row r="41" spans="6:6" hidden="1">
      <c r="F41" t="s">
        <v>78</v>
      </c>
    </row>
    <row r="42" spans="6:6" hidden="1">
      <c r="F42" t="s">
        <v>79</v>
      </c>
    </row>
    <row r="43" spans="6:6" hidden="1">
      <c r="F43" t="s">
        <v>896</v>
      </c>
    </row>
    <row r="44" spans="6:6" hidden="1">
      <c r="F44" t="s">
        <v>80</v>
      </c>
    </row>
    <row r="45" spans="6:6" hidden="1">
      <c r="F45" t="s">
        <v>81</v>
      </c>
    </row>
    <row r="46" spans="6:6" hidden="1">
      <c r="F46" t="s">
        <v>82</v>
      </c>
    </row>
    <row r="47" spans="6:6" hidden="1">
      <c r="F47" t="s">
        <v>83</v>
      </c>
    </row>
    <row r="48" spans="6:6" hidden="1">
      <c r="F48" t="s">
        <v>84</v>
      </c>
    </row>
    <row r="49" spans="6:6" hidden="1">
      <c r="F49" t="s">
        <v>85</v>
      </c>
    </row>
    <row r="50" spans="6:6" hidden="1">
      <c r="F50" t="s">
        <v>897</v>
      </c>
    </row>
    <row r="51" spans="6:6" hidden="1">
      <c r="F51" t="s">
        <v>86</v>
      </c>
    </row>
    <row r="52" spans="6:6" hidden="1">
      <c r="F52" t="s">
        <v>898</v>
      </c>
    </row>
    <row r="53" spans="6:6" hidden="1">
      <c r="F53" t="s">
        <v>87</v>
      </c>
    </row>
    <row r="54" spans="6:6" hidden="1">
      <c r="F54" t="s">
        <v>899</v>
      </c>
    </row>
    <row r="55" spans="6:6" hidden="1">
      <c r="F55" t="s">
        <v>88</v>
      </c>
    </row>
    <row r="56" spans="6:6" hidden="1">
      <c r="F56" t="s">
        <v>89</v>
      </c>
    </row>
    <row r="57" spans="6:6" hidden="1">
      <c r="F57" t="s">
        <v>90</v>
      </c>
    </row>
    <row r="58" spans="6:6" hidden="1">
      <c r="F58" t="s">
        <v>91</v>
      </c>
    </row>
    <row r="59" spans="6:6" hidden="1">
      <c r="F59" t="s">
        <v>92</v>
      </c>
    </row>
    <row r="60" spans="6:6" hidden="1">
      <c r="F60" t="s">
        <v>93</v>
      </c>
    </row>
    <row r="61" spans="6:6" hidden="1">
      <c r="F61" t="s">
        <v>94</v>
      </c>
    </row>
    <row r="62" spans="6:6" hidden="1">
      <c r="F62" t="s">
        <v>95</v>
      </c>
    </row>
    <row r="63" spans="6:6" hidden="1">
      <c r="F63" t="s">
        <v>96</v>
      </c>
    </row>
    <row r="64" spans="6:6" hidden="1">
      <c r="F64" t="s">
        <v>97</v>
      </c>
    </row>
    <row r="65" spans="6:6" hidden="1">
      <c r="F65" t="s">
        <v>98</v>
      </c>
    </row>
    <row r="66" spans="6:6" hidden="1">
      <c r="F66" t="s">
        <v>99</v>
      </c>
    </row>
    <row r="67" spans="6:6" hidden="1">
      <c r="F67" t="s">
        <v>100</v>
      </c>
    </row>
    <row r="68" spans="6:6" hidden="1">
      <c r="F68" t="s">
        <v>101</v>
      </c>
    </row>
    <row r="69" spans="6:6" hidden="1">
      <c r="F69" t="s">
        <v>900</v>
      </c>
    </row>
    <row r="70" spans="6:6" hidden="1">
      <c r="F70" t="s">
        <v>102</v>
      </c>
    </row>
    <row r="71" spans="6:6" hidden="1">
      <c r="F71" t="s">
        <v>103</v>
      </c>
    </row>
    <row r="72" spans="6:6" hidden="1">
      <c r="F72" t="s">
        <v>104</v>
      </c>
    </row>
    <row r="73" spans="6:6" hidden="1">
      <c r="F73" t="s">
        <v>105</v>
      </c>
    </row>
    <row r="74" spans="6:6" hidden="1">
      <c r="F74" t="s">
        <v>106</v>
      </c>
    </row>
    <row r="75" spans="6:6" hidden="1">
      <c r="F75" t="s">
        <v>107</v>
      </c>
    </row>
    <row r="76" spans="6:6" hidden="1">
      <c r="F76" t="s">
        <v>108</v>
      </c>
    </row>
    <row r="77" spans="6:6" hidden="1">
      <c r="F77" t="s">
        <v>109</v>
      </c>
    </row>
    <row r="78" spans="6:6" hidden="1">
      <c r="F78" t="s">
        <v>110</v>
      </c>
    </row>
    <row r="79" spans="6:6" hidden="1">
      <c r="F79" t="s">
        <v>901</v>
      </c>
    </row>
    <row r="80" spans="6:6" hidden="1">
      <c r="F80" t="s">
        <v>111</v>
      </c>
    </row>
    <row r="81" spans="6:6" hidden="1">
      <c r="F81" t="s">
        <v>112</v>
      </c>
    </row>
    <row r="82" spans="6:6" hidden="1">
      <c r="F82" t="s">
        <v>902</v>
      </c>
    </row>
    <row r="83" spans="6:6" hidden="1">
      <c r="F83" t="s">
        <v>903</v>
      </c>
    </row>
    <row r="84" spans="6:6" hidden="1">
      <c r="F84" t="s">
        <v>113</v>
      </c>
    </row>
    <row r="85" spans="6:6" hidden="1">
      <c r="F85" t="s">
        <v>114</v>
      </c>
    </row>
    <row r="86" spans="6:6" hidden="1">
      <c r="F86" t="s">
        <v>115</v>
      </c>
    </row>
    <row r="87" spans="6:6" hidden="1">
      <c r="F87" t="s">
        <v>116</v>
      </c>
    </row>
    <row r="88" spans="6:6" hidden="1">
      <c r="F88" t="s">
        <v>117</v>
      </c>
    </row>
    <row r="89" spans="6:6" hidden="1">
      <c r="F89" t="s">
        <v>118</v>
      </c>
    </row>
    <row r="90" spans="6:6" hidden="1">
      <c r="F90" t="s">
        <v>119</v>
      </c>
    </row>
    <row r="91" spans="6:6" hidden="1">
      <c r="F91" t="s">
        <v>120</v>
      </c>
    </row>
    <row r="92" spans="6:6" hidden="1">
      <c r="F92" t="s">
        <v>121</v>
      </c>
    </row>
    <row r="93" spans="6:6" hidden="1">
      <c r="F93" t="s">
        <v>122</v>
      </c>
    </row>
    <row r="94" spans="6:6" hidden="1">
      <c r="F94" t="s">
        <v>123</v>
      </c>
    </row>
    <row r="95" spans="6:6" hidden="1">
      <c r="F95" t="s">
        <v>124</v>
      </c>
    </row>
    <row r="96" spans="6:6" hidden="1">
      <c r="F96" t="s">
        <v>125</v>
      </c>
    </row>
    <row r="97" spans="6:6" hidden="1">
      <c r="F97" t="s">
        <v>126</v>
      </c>
    </row>
    <row r="98" spans="6:6" hidden="1">
      <c r="F98" t="s">
        <v>127</v>
      </c>
    </row>
    <row r="99" spans="6:6" hidden="1">
      <c r="F99" t="s">
        <v>128</v>
      </c>
    </row>
    <row r="100" spans="6:6" hidden="1">
      <c r="F100" t="s">
        <v>129</v>
      </c>
    </row>
    <row r="101" spans="6:6" hidden="1">
      <c r="F101" t="s">
        <v>130</v>
      </c>
    </row>
    <row r="102" spans="6:6" hidden="1">
      <c r="F102" t="s">
        <v>131</v>
      </c>
    </row>
    <row r="103" spans="6:6" hidden="1">
      <c r="F103" t="s">
        <v>132</v>
      </c>
    </row>
    <row r="104" spans="6:6" hidden="1">
      <c r="F104" t="s">
        <v>133</v>
      </c>
    </row>
    <row r="105" spans="6:6" hidden="1">
      <c r="F105" t="s">
        <v>134</v>
      </c>
    </row>
    <row r="106" spans="6:6" hidden="1">
      <c r="F106" t="s">
        <v>135</v>
      </c>
    </row>
    <row r="107" spans="6:6" hidden="1">
      <c r="F107" t="s">
        <v>136</v>
      </c>
    </row>
    <row r="108" spans="6:6" hidden="1">
      <c r="F108" t="s">
        <v>137</v>
      </c>
    </row>
    <row r="109" spans="6:6" hidden="1">
      <c r="F109" t="s">
        <v>904</v>
      </c>
    </row>
    <row r="110" spans="6:6" hidden="1">
      <c r="F110" t="s">
        <v>138</v>
      </c>
    </row>
    <row r="111" spans="6:6" hidden="1">
      <c r="F111" t="s">
        <v>139</v>
      </c>
    </row>
    <row r="112" spans="6:6" hidden="1">
      <c r="F112" t="s">
        <v>140</v>
      </c>
    </row>
    <row r="113" spans="6:6" hidden="1">
      <c r="F113" t="s">
        <v>141</v>
      </c>
    </row>
    <row r="114" spans="6:6" hidden="1">
      <c r="F114" t="s">
        <v>142</v>
      </c>
    </row>
    <row r="115" spans="6:6" hidden="1">
      <c r="F115" t="s">
        <v>143</v>
      </c>
    </row>
    <row r="116" spans="6:6" hidden="1">
      <c r="F116" t="s">
        <v>144</v>
      </c>
    </row>
    <row r="117" spans="6:6" hidden="1">
      <c r="F117" t="s">
        <v>145</v>
      </c>
    </row>
    <row r="118" spans="6:6" hidden="1">
      <c r="F118" t="s">
        <v>146</v>
      </c>
    </row>
    <row r="119" spans="6:6" hidden="1">
      <c r="F119" t="s">
        <v>147</v>
      </c>
    </row>
    <row r="120" spans="6:6" hidden="1">
      <c r="F120" t="s">
        <v>148</v>
      </c>
    </row>
    <row r="121" spans="6:6" hidden="1">
      <c r="F121" t="s">
        <v>149</v>
      </c>
    </row>
    <row r="122" spans="6:6" hidden="1">
      <c r="F122" t="s">
        <v>150</v>
      </c>
    </row>
    <row r="123" spans="6:6" hidden="1">
      <c r="F123" t="s">
        <v>151</v>
      </c>
    </row>
    <row r="124" spans="6:6" hidden="1">
      <c r="F124" t="s">
        <v>152</v>
      </c>
    </row>
    <row r="125" spans="6:6" hidden="1">
      <c r="F125" t="s">
        <v>153</v>
      </c>
    </row>
    <row r="126" spans="6:6" hidden="1">
      <c r="F126" t="s">
        <v>31</v>
      </c>
    </row>
    <row r="127" spans="6:6" hidden="1">
      <c r="F127" t="s">
        <v>154</v>
      </c>
    </row>
    <row r="128" spans="6:6" hidden="1">
      <c r="F128" t="s">
        <v>155</v>
      </c>
    </row>
    <row r="129" spans="6:6" hidden="1">
      <c r="F129" t="s">
        <v>156</v>
      </c>
    </row>
    <row r="130" spans="6:6" hidden="1">
      <c r="F130" t="s">
        <v>157</v>
      </c>
    </row>
    <row r="131" spans="6:6" hidden="1">
      <c r="F131" t="s">
        <v>158</v>
      </c>
    </row>
    <row r="132" spans="6:6" hidden="1">
      <c r="F132" t="s">
        <v>159</v>
      </c>
    </row>
    <row r="133" spans="6:6" hidden="1">
      <c r="F133" t="s">
        <v>160</v>
      </c>
    </row>
    <row r="134" spans="6:6" hidden="1">
      <c r="F134" t="s">
        <v>905</v>
      </c>
    </row>
    <row r="135" spans="6:6" hidden="1">
      <c r="F135" t="s">
        <v>161</v>
      </c>
    </row>
    <row r="136" spans="6:6" hidden="1">
      <c r="F136" t="s">
        <v>162</v>
      </c>
    </row>
    <row r="137" spans="6:6" hidden="1">
      <c r="F137" t="s">
        <v>163</v>
      </c>
    </row>
    <row r="138" spans="6:6" hidden="1">
      <c r="F138" t="s">
        <v>164</v>
      </c>
    </row>
    <row r="139" spans="6:6" hidden="1">
      <c r="F139" t="s">
        <v>165</v>
      </c>
    </row>
    <row r="140" spans="6:6" hidden="1">
      <c r="F140" t="s">
        <v>166</v>
      </c>
    </row>
    <row r="141" spans="6:6" hidden="1">
      <c r="F141" t="s">
        <v>167</v>
      </c>
    </row>
    <row r="142" spans="6:6" hidden="1">
      <c r="F142" t="s">
        <v>168</v>
      </c>
    </row>
    <row r="143" spans="6:6" hidden="1">
      <c r="F143" t="s">
        <v>169</v>
      </c>
    </row>
    <row r="144" spans="6:6" hidden="1">
      <c r="F144" t="s">
        <v>906</v>
      </c>
    </row>
    <row r="145" spans="6:6" hidden="1">
      <c r="F145" t="s">
        <v>170</v>
      </c>
    </row>
    <row r="146" spans="6:6" hidden="1">
      <c r="F146" t="s">
        <v>907</v>
      </c>
    </row>
    <row r="147" spans="6:6" hidden="1">
      <c r="F147" t="s">
        <v>171</v>
      </c>
    </row>
    <row r="148" spans="6:6" hidden="1">
      <c r="F148" t="s">
        <v>172</v>
      </c>
    </row>
    <row r="149" spans="6:6" hidden="1">
      <c r="F149" t="s">
        <v>173</v>
      </c>
    </row>
    <row r="150" spans="6:6" hidden="1">
      <c r="F150" t="s">
        <v>174</v>
      </c>
    </row>
    <row r="151" spans="6:6" hidden="1">
      <c r="F151" t="s">
        <v>175</v>
      </c>
    </row>
    <row r="152" spans="6:6" hidden="1">
      <c r="F152" t="s">
        <v>176</v>
      </c>
    </row>
    <row r="153" spans="6:6" hidden="1">
      <c r="F153" t="s">
        <v>177</v>
      </c>
    </row>
    <row r="154" spans="6:6" hidden="1">
      <c r="F154" t="s">
        <v>178</v>
      </c>
    </row>
    <row r="155" spans="6:6" hidden="1">
      <c r="F155" t="s">
        <v>179</v>
      </c>
    </row>
    <row r="156" spans="6:6" hidden="1">
      <c r="F156" t="s">
        <v>180</v>
      </c>
    </row>
    <row r="157" spans="6:6" hidden="1">
      <c r="F157" t="s">
        <v>181</v>
      </c>
    </row>
    <row r="158" spans="6:6" hidden="1">
      <c r="F158" t="s">
        <v>182</v>
      </c>
    </row>
    <row r="159" spans="6:6" hidden="1">
      <c r="F159" t="s">
        <v>183</v>
      </c>
    </row>
    <row r="160" spans="6:6" hidden="1">
      <c r="F160" t="s">
        <v>969</v>
      </c>
    </row>
    <row r="161" spans="6:6" hidden="1">
      <c r="F161" t="s">
        <v>184</v>
      </c>
    </row>
    <row r="162" spans="6:6" hidden="1">
      <c r="F162" t="s">
        <v>908</v>
      </c>
    </row>
    <row r="163" spans="6:6" hidden="1">
      <c r="F163" t="s">
        <v>185</v>
      </c>
    </row>
    <row r="164" spans="6:6" hidden="1">
      <c r="F164" t="s">
        <v>186</v>
      </c>
    </row>
    <row r="165" spans="6:6" hidden="1">
      <c r="F165" t="s">
        <v>187</v>
      </c>
    </row>
    <row r="166" spans="6:6" hidden="1">
      <c r="F166" t="s">
        <v>188</v>
      </c>
    </row>
    <row r="167" spans="6:6" hidden="1">
      <c r="F167" t="s">
        <v>189</v>
      </c>
    </row>
    <row r="168" spans="6:6" hidden="1">
      <c r="F168" t="s">
        <v>190</v>
      </c>
    </row>
    <row r="169" spans="6:6" hidden="1">
      <c r="F169" t="s">
        <v>191</v>
      </c>
    </row>
    <row r="170" spans="6:6" hidden="1">
      <c r="F170" t="s">
        <v>192</v>
      </c>
    </row>
    <row r="171" spans="6:6" hidden="1">
      <c r="F171" t="s">
        <v>193</v>
      </c>
    </row>
    <row r="172" spans="6:6" hidden="1">
      <c r="F172" t="s">
        <v>909</v>
      </c>
    </row>
    <row r="173" spans="6:6" hidden="1">
      <c r="F173" t="s">
        <v>194</v>
      </c>
    </row>
    <row r="174" spans="6:6" hidden="1">
      <c r="F174" t="s">
        <v>195</v>
      </c>
    </row>
    <row r="175" spans="6:6" hidden="1">
      <c r="F175" t="s">
        <v>196</v>
      </c>
    </row>
    <row r="176" spans="6:6" hidden="1">
      <c r="F176" t="s">
        <v>197</v>
      </c>
    </row>
    <row r="177" spans="6:6" hidden="1">
      <c r="F177" t="s">
        <v>198</v>
      </c>
    </row>
    <row r="178" spans="6:6" hidden="1">
      <c r="F178" t="s">
        <v>199</v>
      </c>
    </row>
    <row r="179" spans="6:6" hidden="1">
      <c r="F179" t="s">
        <v>200</v>
      </c>
    </row>
    <row r="180" spans="6:6" hidden="1">
      <c r="F180" t="s">
        <v>201</v>
      </c>
    </row>
    <row r="181" spans="6:6" hidden="1">
      <c r="F181" t="s">
        <v>202</v>
      </c>
    </row>
    <row r="182" spans="6:6" hidden="1">
      <c r="F182" t="s">
        <v>203</v>
      </c>
    </row>
    <row r="183" spans="6:6" hidden="1">
      <c r="F183" t="s">
        <v>204</v>
      </c>
    </row>
    <row r="184" spans="6:6" hidden="1">
      <c r="F184" t="s">
        <v>910</v>
      </c>
    </row>
    <row r="185" spans="6:6" hidden="1">
      <c r="F185" t="s">
        <v>205</v>
      </c>
    </row>
    <row r="186" spans="6:6" hidden="1">
      <c r="F186" t="s">
        <v>206</v>
      </c>
    </row>
    <row r="187" spans="6:6" hidden="1">
      <c r="F187" t="s">
        <v>207</v>
      </c>
    </row>
    <row r="188" spans="6:6" hidden="1">
      <c r="F188" t="s">
        <v>208</v>
      </c>
    </row>
    <row r="189" spans="6:6" hidden="1">
      <c r="F189" t="s">
        <v>209</v>
      </c>
    </row>
    <row r="190" spans="6:6" hidden="1">
      <c r="F190" t="s">
        <v>911</v>
      </c>
    </row>
    <row r="191" spans="6:6" hidden="1">
      <c r="F191" t="s">
        <v>210</v>
      </c>
    </row>
    <row r="192" spans="6:6" hidden="1">
      <c r="F192" t="s">
        <v>912</v>
      </c>
    </row>
    <row r="193" spans="6:6" hidden="1">
      <c r="F193" t="s">
        <v>211</v>
      </c>
    </row>
    <row r="194" spans="6:6" hidden="1">
      <c r="F194" t="s">
        <v>212</v>
      </c>
    </row>
    <row r="195" spans="6:6" hidden="1">
      <c r="F195" t="s">
        <v>213</v>
      </c>
    </row>
    <row r="196" spans="6:6" hidden="1">
      <c r="F196" t="s">
        <v>214</v>
      </c>
    </row>
    <row r="197" spans="6:6" hidden="1">
      <c r="F197" t="s">
        <v>215</v>
      </c>
    </row>
    <row r="198" spans="6:6" hidden="1">
      <c r="F198" t="s">
        <v>216</v>
      </c>
    </row>
    <row r="199" spans="6:6" hidden="1">
      <c r="F199" t="s">
        <v>217</v>
      </c>
    </row>
    <row r="200" spans="6:6" hidden="1">
      <c r="F200" t="s">
        <v>218</v>
      </c>
    </row>
    <row r="201" spans="6:6" hidden="1">
      <c r="F201" t="s">
        <v>219</v>
      </c>
    </row>
    <row r="202" spans="6:6" hidden="1">
      <c r="F202" t="s">
        <v>220</v>
      </c>
    </row>
    <row r="203" spans="6:6" hidden="1">
      <c r="F203" t="s">
        <v>221</v>
      </c>
    </row>
    <row r="204" spans="6:6" hidden="1">
      <c r="F204" t="s">
        <v>222</v>
      </c>
    </row>
    <row r="205" spans="6:6" hidden="1">
      <c r="F205" t="s">
        <v>223</v>
      </c>
    </row>
    <row r="206" spans="6:6" hidden="1">
      <c r="F206" t="s">
        <v>224</v>
      </c>
    </row>
    <row r="207" spans="6:6" hidden="1">
      <c r="F207" t="s">
        <v>913</v>
      </c>
    </row>
    <row r="208" spans="6:6" hidden="1">
      <c r="F208" t="s">
        <v>225</v>
      </c>
    </row>
    <row r="209" spans="6:6" hidden="1">
      <c r="F209" t="s">
        <v>226</v>
      </c>
    </row>
    <row r="210" spans="6:6" hidden="1">
      <c r="F210" t="s">
        <v>227</v>
      </c>
    </row>
    <row r="211" spans="6:6" hidden="1">
      <c r="F211" t="s">
        <v>914</v>
      </c>
    </row>
    <row r="212" spans="6:6" hidden="1">
      <c r="F212" t="s">
        <v>915</v>
      </c>
    </row>
    <row r="213" spans="6:6" hidden="1">
      <c r="F213" t="s">
        <v>228</v>
      </c>
    </row>
    <row r="214" spans="6:6" hidden="1">
      <c r="F214" t="s">
        <v>229</v>
      </c>
    </row>
    <row r="215" spans="6:6" hidden="1">
      <c r="F215" t="s">
        <v>230</v>
      </c>
    </row>
    <row r="216" spans="6:6" hidden="1">
      <c r="F216" t="s">
        <v>231</v>
      </c>
    </row>
    <row r="217" spans="6:6" hidden="1">
      <c r="F217" t="s">
        <v>232</v>
      </c>
    </row>
    <row r="218" spans="6:6" hidden="1">
      <c r="F218" t="s">
        <v>233</v>
      </c>
    </row>
    <row r="219" spans="6:6" hidden="1">
      <c r="F219" t="s">
        <v>234</v>
      </c>
    </row>
    <row r="220" spans="6:6" hidden="1">
      <c r="F220" t="s">
        <v>235</v>
      </c>
    </row>
    <row r="221" spans="6:6" hidden="1">
      <c r="F221" t="s">
        <v>236</v>
      </c>
    </row>
    <row r="222" spans="6:6" hidden="1">
      <c r="F222" t="s">
        <v>237</v>
      </c>
    </row>
    <row r="223" spans="6:6" hidden="1">
      <c r="F223" t="s">
        <v>238</v>
      </c>
    </row>
    <row r="224" spans="6:6" hidden="1">
      <c r="F224" t="s">
        <v>239</v>
      </c>
    </row>
    <row r="225" spans="6:6" hidden="1">
      <c r="F225" t="s">
        <v>916</v>
      </c>
    </row>
    <row r="226" spans="6:6" hidden="1">
      <c r="F226" t="s">
        <v>240</v>
      </c>
    </row>
    <row r="227" spans="6:6" hidden="1">
      <c r="F227" t="s">
        <v>241</v>
      </c>
    </row>
    <row r="228" spans="6:6" hidden="1">
      <c r="F228" t="s">
        <v>242</v>
      </c>
    </row>
    <row r="229" spans="6:6" hidden="1">
      <c r="F229" t="s">
        <v>243</v>
      </c>
    </row>
    <row r="230" spans="6:6" hidden="1">
      <c r="F230" t="s">
        <v>244</v>
      </c>
    </row>
    <row r="231" spans="6:6" hidden="1">
      <c r="F231" t="s">
        <v>245</v>
      </c>
    </row>
    <row r="232" spans="6:6" hidden="1">
      <c r="F232" t="s">
        <v>246</v>
      </c>
    </row>
    <row r="233" spans="6:6" hidden="1">
      <c r="F233" t="s">
        <v>32</v>
      </c>
    </row>
    <row r="234" spans="6:6" hidden="1">
      <c r="F234" t="s">
        <v>917</v>
      </c>
    </row>
    <row r="235" spans="6:6" hidden="1">
      <c r="F235" t="s">
        <v>247</v>
      </c>
    </row>
    <row r="236" spans="6:6" hidden="1">
      <c r="F236" t="s">
        <v>248</v>
      </c>
    </row>
    <row r="237" spans="6:6" hidden="1">
      <c r="F237" t="s">
        <v>249</v>
      </c>
    </row>
    <row r="238" spans="6:6" hidden="1">
      <c r="F238" t="s">
        <v>918</v>
      </c>
    </row>
    <row r="239" spans="6:6" hidden="1">
      <c r="F239" t="s">
        <v>919</v>
      </c>
    </row>
    <row r="240" spans="6:6" hidden="1">
      <c r="F240" t="s">
        <v>250</v>
      </c>
    </row>
    <row r="241" spans="6:6" hidden="1">
      <c r="F241" t="s">
        <v>251</v>
      </c>
    </row>
    <row r="242" spans="6:6" hidden="1">
      <c r="F242" t="s">
        <v>252</v>
      </c>
    </row>
    <row r="243" spans="6:6" hidden="1">
      <c r="F243" t="s">
        <v>253</v>
      </c>
    </row>
    <row r="244" spans="6:6" hidden="1">
      <c r="F244" t="s">
        <v>254</v>
      </c>
    </row>
    <row r="245" spans="6:6" hidden="1">
      <c r="F245" t="s">
        <v>255</v>
      </c>
    </row>
    <row r="246" spans="6:6" hidden="1">
      <c r="F246" t="s">
        <v>929</v>
      </c>
    </row>
    <row r="247" spans="6:6" hidden="1">
      <c r="F247" t="s">
        <v>256</v>
      </c>
    </row>
    <row r="248" spans="6:6" hidden="1">
      <c r="F248" t="s">
        <v>257</v>
      </c>
    </row>
    <row r="249" spans="6:6" hidden="1">
      <c r="F249" t="s">
        <v>258</v>
      </c>
    </row>
    <row r="250" spans="6:6" hidden="1">
      <c r="F250" t="s">
        <v>259</v>
      </c>
    </row>
    <row r="251" spans="6:6" hidden="1">
      <c r="F251" t="s">
        <v>260</v>
      </c>
    </row>
    <row r="252" spans="6:6" hidden="1">
      <c r="F252" t="s">
        <v>261</v>
      </c>
    </row>
    <row r="253" spans="6:6" hidden="1">
      <c r="F253" t="s">
        <v>262</v>
      </c>
    </row>
    <row r="254" spans="6:6" hidden="1">
      <c r="F254" t="s">
        <v>263</v>
      </c>
    </row>
    <row r="255" spans="6:6" hidden="1">
      <c r="F255" t="s">
        <v>920</v>
      </c>
    </row>
    <row r="256" spans="6:6" hidden="1">
      <c r="F256" t="s">
        <v>264</v>
      </c>
    </row>
    <row r="257" spans="6:6" hidden="1">
      <c r="F257" t="s">
        <v>265</v>
      </c>
    </row>
    <row r="258" spans="6:6" hidden="1">
      <c r="F258" t="s">
        <v>921</v>
      </c>
    </row>
    <row r="259" spans="6:6" hidden="1">
      <c r="F259" t="s">
        <v>266</v>
      </c>
    </row>
    <row r="260" spans="6:6" hidden="1">
      <c r="F260" t="s">
        <v>267</v>
      </c>
    </row>
    <row r="261" spans="6:6" hidden="1">
      <c r="F261" t="s">
        <v>268</v>
      </c>
    </row>
    <row r="262" spans="6:6" hidden="1">
      <c r="F262" t="s">
        <v>269</v>
      </c>
    </row>
    <row r="263" spans="6:6" hidden="1">
      <c r="F263" t="s">
        <v>270</v>
      </c>
    </row>
    <row r="264" spans="6:6" hidden="1">
      <c r="F264" t="s">
        <v>271</v>
      </c>
    </row>
    <row r="265" spans="6:6" hidden="1">
      <c r="F265" t="s">
        <v>272</v>
      </c>
    </row>
    <row r="266" spans="6:6" hidden="1">
      <c r="F266" t="s">
        <v>273</v>
      </c>
    </row>
    <row r="267" spans="6:6" hidden="1">
      <c r="F267" t="s">
        <v>274</v>
      </c>
    </row>
    <row r="268" spans="6:6" hidden="1">
      <c r="F268" t="s">
        <v>922</v>
      </c>
    </row>
    <row r="269" spans="6:6" hidden="1">
      <c r="F269" t="s">
        <v>923</v>
      </c>
    </row>
    <row r="270" spans="6:6" hidden="1">
      <c r="F270" t="s">
        <v>275</v>
      </c>
    </row>
    <row r="271" spans="6:6" hidden="1">
      <c r="F271" t="s">
        <v>276</v>
      </c>
    </row>
    <row r="272" spans="6:6" hidden="1">
      <c r="F272" t="s">
        <v>277</v>
      </c>
    </row>
    <row r="273" spans="1:6" hidden="1">
      <c r="F273" t="s">
        <v>278</v>
      </c>
    </row>
    <row r="274" spans="1:6" hidden="1">
      <c r="F274" t="s">
        <v>924</v>
      </c>
    </row>
    <row r="275" spans="1:6" hidden="1">
      <c r="F275" t="s">
        <v>279</v>
      </c>
    </row>
    <row r="276" spans="1:6" hidden="1">
      <c r="F276" t="s">
        <v>280</v>
      </c>
    </row>
    <row r="277" spans="1:6" hidden="1">
      <c r="F277" t="s">
        <v>928</v>
      </c>
    </row>
    <row r="278" spans="1:6" hidden="1">
      <c r="F278" t="s">
        <v>281</v>
      </c>
    </row>
    <row r="279" spans="1:6" hidden="1"/>
    <row r="280" spans="1:6" hidden="1">
      <c r="A280" t="s">
        <v>282</v>
      </c>
    </row>
    <row r="281" spans="1:6" hidden="1">
      <c r="A281" t="s">
        <v>283</v>
      </c>
    </row>
    <row r="282" spans="1:6" hidden="1">
      <c r="A282" t="s">
        <v>284</v>
      </c>
    </row>
    <row r="283" spans="1:6" hidden="1"/>
    <row r="284" spans="1:6" hidden="1">
      <c r="A284" t="s">
        <v>886</v>
      </c>
    </row>
    <row r="285" spans="1:6" hidden="1"/>
    <row r="286" spans="1:6" hidden="1"/>
    <row r="287" spans="1:6" hidden="1"/>
    <row r="288" spans="1:6" hidden="1"/>
    <row r="289" hidden="1"/>
    <row r="290" hidden="1"/>
    <row r="291" hidden="1"/>
  </sheetData>
  <pageMargins left="0.7" right="0.7" top="0.75" bottom="0.75" header="0.3" footer="0.3"/>
  <pageSetup paperSize="9" orientation="portrait" horizontalDpi="203" verticalDpi="20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7"/>
  <sheetViews>
    <sheetView topLeftCell="A236" workbookViewId="0">
      <selection activeCell="A506" sqref="A506:F525"/>
    </sheetView>
  </sheetViews>
  <sheetFormatPr defaultRowHeight="15"/>
  <cols>
    <col min="1" max="2" width="28" customWidth="1"/>
    <col min="3" max="3" width="11.42578125" customWidth="1"/>
    <col min="4" max="4" width="56.28515625" customWidth="1"/>
    <col min="5" max="5" width="8.7109375" customWidth="1"/>
    <col min="6" max="6" width="8.140625" customWidth="1"/>
  </cols>
  <sheetData>
    <row r="1" spans="1:8" hidden="1">
      <c r="A1" t="s">
        <v>285</v>
      </c>
      <c r="E1" s="81"/>
      <c r="F1" s="81"/>
      <c r="G1" s="81">
        <v>108.80000000000001</v>
      </c>
      <c r="H1" s="81">
        <v>95.199999999999989</v>
      </c>
    </row>
    <row r="2" spans="1:8" hidden="1">
      <c r="A2" t="s">
        <v>13</v>
      </c>
      <c r="E2" s="81"/>
      <c r="F2" s="81"/>
      <c r="G2" s="81">
        <v>160</v>
      </c>
      <c r="H2" s="81">
        <v>140</v>
      </c>
    </row>
    <row r="3" spans="1:8" hidden="1">
      <c r="A3" t="s">
        <v>1269</v>
      </c>
      <c r="E3" s="81"/>
      <c r="F3" s="81"/>
      <c r="G3" s="81">
        <v>104</v>
      </c>
      <c r="H3" s="81">
        <v>91</v>
      </c>
    </row>
    <row r="4" spans="1:8" hidden="1">
      <c r="E4" s="82"/>
      <c r="F4" s="82"/>
      <c r="G4" s="81">
        <v>225.25</v>
      </c>
      <c r="H4" s="81">
        <v>212</v>
      </c>
    </row>
    <row r="5" spans="1:8" hidden="1">
      <c r="A5" t="s">
        <v>10</v>
      </c>
      <c r="E5" s="81"/>
      <c r="F5" s="81"/>
      <c r="G5" s="81">
        <v>84</v>
      </c>
      <c r="H5" s="81">
        <v>73.5</v>
      </c>
    </row>
    <row r="6" spans="1:8" hidden="1">
      <c r="A6" t="s">
        <v>8</v>
      </c>
      <c r="E6" s="81"/>
      <c r="F6" s="81"/>
      <c r="G6" s="81">
        <v>84</v>
      </c>
      <c r="H6" s="81">
        <v>73.5</v>
      </c>
    </row>
    <row r="7" spans="1:8" hidden="1">
      <c r="A7" t="s">
        <v>7</v>
      </c>
      <c r="E7" s="81"/>
      <c r="F7" s="81"/>
      <c r="G7" s="81">
        <v>229.5</v>
      </c>
      <c r="H7" s="81">
        <v>216</v>
      </c>
    </row>
    <row r="8" spans="1:8" hidden="1">
      <c r="A8" t="s">
        <v>5</v>
      </c>
      <c r="E8" s="81"/>
      <c r="F8" s="81"/>
      <c r="G8" s="81">
        <v>216</v>
      </c>
      <c r="H8" s="81">
        <v>189</v>
      </c>
    </row>
    <row r="9" spans="1:8" hidden="1">
      <c r="A9" t="s">
        <v>3</v>
      </c>
      <c r="E9" s="81"/>
      <c r="F9" s="81"/>
      <c r="G9" s="81">
        <v>96</v>
      </c>
      <c r="H9" s="81">
        <v>84</v>
      </c>
    </row>
    <row r="10" spans="1:8" hidden="1">
      <c r="A10" t="s">
        <v>4</v>
      </c>
      <c r="E10" s="81"/>
      <c r="F10" s="81"/>
      <c r="G10" s="81">
        <v>96</v>
      </c>
      <c r="H10" s="81">
        <v>84</v>
      </c>
    </row>
    <row r="11" spans="1:8" hidden="1">
      <c r="A11" t="s">
        <v>449</v>
      </c>
      <c r="E11" s="82"/>
      <c r="F11" s="82"/>
      <c r="G11" s="81">
        <v>191.25</v>
      </c>
      <c r="H11" s="81">
        <v>180</v>
      </c>
    </row>
    <row r="12" spans="1:8" hidden="1">
      <c r="A12" t="s">
        <v>450</v>
      </c>
      <c r="E12" s="81"/>
      <c r="F12" s="81"/>
      <c r="G12" s="81">
        <v>272</v>
      </c>
      <c r="H12" s="81">
        <v>237.99999999999997</v>
      </c>
    </row>
    <row r="13" spans="1:8" hidden="1">
      <c r="A13" t="s">
        <v>286</v>
      </c>
      <c r="E13" s="81"/>
      <c r="F13" s="81"/>
      <c r="G13" s="81">
        <v>187</v>
      </c>
      <c r="H13" s="81">
        <v>176</v>
      </c>
    </row>
    <row r="14" spans="1:8" hidden="1">
      <c r="A14" t="s">
        <v>451</v>
      </c>
      <c r="E14" s="81"/>
      <c r="F14" s="81"/>
      <c r="G14" s="81">
        <v>232</v>
      </c>
      <c r="H14" s="81">
        <v>203</v>
      </c>
    </row>
    <row r="15" spans="1:8" hidden="1">
      <c r="A15" t="s">
        <v>452</v>
      </c>
      <c r="E15" s="81"/>
      <c r="F15" s="81"/>
      <c r="G15" s="81">
        <v>216</v>
      </c>
      <c r="H15" s="81">
        <v>189</v>
      </c>
    </row>
    <row r="16" spans="1:8" hidden="1">
      <c r="A16" t="s">
        <v>453</v>
      </c>
      <c r="E16" s="81"/>
      <c r="F16" s="81"/>
      <c r="G16" s="81">
        <v>128</v>
      </c>
      <c r="H16" s="81">
        <v>112</v>
      </c>
    </row>
    <row r="17" spans="1:8" hidden="1">
      <c r="A17" t="s">
        <v>287</v>
      </c>
      <c r="E17" s="81"/>
      <c r="F17" s="81"/>
      <c r="G17" s="81">
        <v>224</v>
      </c>
      <c r="H17" s="81">
        <v>196</v>
      </c>
    </row>
    <row r="18" spans="1:8" hidden="1">
      <c r="A18" t="s">
        <v>454</v>
      </c>
      <c r="E18" s="81"/>
      <c r="F18" s="81"/>
      <c r="G18" s="81">
        <v>24</v>
      </c>
      <c r="H18" s="81">
        <v>21</v>
      </c>
    </row>
    <row r="19" spans="1:8" hidden="1">
      <c r="A19" t="s">
        <v>455</v>
      </c>
      <c r="E19" s="81"/>
      <c r="F19" s="81"/>
      <c r="G19" s="81">
        <v>20</v>
      </c>
      <c r="H19" s="81">
        <v>17.5</v>
      </c>
    </row>
    <row r="20" spans="1:8" hidden="1">
      <c r="A20" t="s">
        <v>1328</v>
      </c>
      <c r="E20" s="82"/>
      <c r="F20" s="81"/>
      <c r="G20" s="81">
        <v>64</v>
      </c>
      <c r="H20" s="81">
        <v>56</v>
      </c>
    </row>
    <row r="21" spans="1:8" hidden="1">
      <c r="A21" t="s">
        <v>970</v>
      </c>
      <c r="E21" s="82"/>
      <c r="F21" s="81"/>
      <c r="G21" s="81">
        <v>64</v>
      </c>
      <c r="H21" s="81">
        <v>56</v>
      </c>
    </row>
    <row r="22" spans="1:8" hidden="1">
      <c r="A22" t="s">
        <v>453</v>
      </c>
      <c r="E22" s="82"/>
      <c r="F22" s="81"/>
      <c r="G22" s="81">
        <v>64</v>
      </c>
      <c r="H22" s="81">
        <v>56</v>
      </c>
    </row>
    <row r="23" spans="1:8" hidden="1">
      <c r="A23" t="s">
        <v>9</v>
      </c>
      <c r="E23" s="82"/>
      <c r="F23" s="82"/>
      <c r="G23" s="82">
        <v>30</v>
      </c>
      <c r="H23" s="81">
        <v>28</v>
      </c>
    </row>
    <row r="24" spans="1:8" hidden="1">
      <c r="A24" t="s">
        <v>456</v>
      </c>
      <c r="E24" s="81"/>
      <c r="F24" s="81"/>
      <c r="G24" s="81">
        <v>48</v>
      </c>
      <c r="H24" s="81">
        <v>42</v>
      </c>
    </row>
    <row r="25" spans="1:8" hidden="1">
      <c r="A25" t="s">
        <v>457</v>
      </c>
      <c r="E25" s="81"/>
      <c r="F25" s="81"/>
      <c r="G25" s="81">
        <v>48</v>
      </c>
      <c r="H25" s="81">
        <v>42</v>
      </c>
    </row>
    <row r="26" spans="1:8" hidden="1">
      <c r="A26" t="s">
        <v>691</v>
      </c>
      <c r="E26" s="81"/>
      <c r="F26" s="81"/>
      <c r="G26" s="81">
        <v>328.95</v>
      </c>
      <c r="H26" s="81">
        <v>309.60000000000002</v>
      </c>
    </row>
    <row r="27" spans="1:8" hidden="1">
      <c r="A27" t="s">
        <v>458</v>
      </c>
      <c r="E27" s="82"/>
      <c r="F27" s="81"/>
      <c r="G27" s="81">
        <v>313.64999999999998</v>
      </c>
      <c r="H27" s="81">
        <v>295.2</v>
      </c>
    </row>
    <row r="28" spans="1:8" hidden="1">
      <c r="A28" t="s">
        <v>453</v>
      </c>
      <c r="E28" s="82"/>
      <c r="F28" s="82"/>
      <c r="G28" s="82">
        <v>310</v>
      </c>
      <c r="H28" s="82">
        <v>300</v>
      </c>
    </row>
    <row r="29" spans="1:8" hidden="1">
      <c r="A29" t="s">
        <v>459</v>
      </c>
      <c r="E29" s="81"/>
      <c r="F29" s="81"/>
      <c r="G29" s="81">
        <v>336.59999999999997</v>
      </c>
      <c r="H29" s="81">
        <v>316.8</v>
      </c>
    </row>
    <row r="30" spans="1:8" hidden="1">
      <c r="A30" t="s">
        <v>979</v>
      </c>
      <c r="E30" s="82"/>
      <c r="F30" s="81"/>
      <c r="G30" s="81">
        <v>332.1</v>
      </c>
      <c r="H30" s="81">
        <v>313.64999999999998</v>
      </c>
    </row>
    <row r="31" spans="1:8" hidden="1">
      <c r="A31" t="s">
        <v>980</v>
      </c>
      <c r="E31" s="81"/>
      <c r="F31" s="81"/>
      <c r="G31" s="81">
        <v>144</v>
      </c>
      <c r="H31" s="81">
        <v>125.99999999999999</v>
      </c>
    </row>
    <row r="32" spans="1:8" hidden="1">
      <c r="A32" t="s">
        <v>981</v>
      </c>
      <c r="E32" s="81"/>
      <c r="F32" s="81"/>
      <c r="G32" s="81">
        <v>140</v>
      </c>
      <c r="H32" s="81">
        <v>122.49999999999999</v>
      </c>
    </row>
    <row r="33" spans="1:8" hidden="1">
      <c r="A33" t="s">
        <v>982</v>
      </c>
      <c r="E33" s="82"/>
      <c r="F33" s="82"/>
      <c r="G33" s="82">
        <v>310</v>
      </c>
      <c r="H33" s="82">
        <v>300</v>
      </c>
    </row>
    <row r="34" spans="1:8" hidden="1">
      <c r="A34" t="s">
        <v>983</v>
      </c>
      <c r="E34" s="81"/>
      <c r="F34" s="81"/>
      <c r="G34" s="81">
        <v>160</v>
      </c>
      <c r="H34" s="81">
        <v>140</v>
      </c>
    </row>
    <row r="35" spans="1:8" hidden="1">
      <c r="E35" s="81"/>
      <c r="F35" s="81"/>
      <c r="G35" s="81">
        <v>128</v>
      </c>
      <c r="H35" s="81">
        <v>112</v>
      </c>
    </row>
    <row r="36" spans="1:8" hidden="1">
      <c r="A36" t="s">
        <v>8</v>
      </c>
      <c r="E36" s="81"/>
      <c r="F36" s="81"/>
      <c r="G36" s="81">
        <v>1360</v>
      </c>
      <c r="H36" s="81">
        <v>1190</v>
      </c>
    </row>
    <row r="37" spans="1:8" hidden="1">
      <c r="A37" t="s">
        <v>7</v>
      </c>
      <c r="E37" s="81"/>
      <c r="F37" s="81"/>
      <c r="G37" s="81">
        <v>272</v>
      </c>
      <c r="H37" s="81">
        <v>237.99999999999997</v>
      </c>
    </row>
    <row r="38" spans="1:8" hidden="1">
      <c r="A38" t="s">
        <v>5</v>
      </c>
      <c r="E38" s="81"/>
      <c r="F38" s="81"/>
      <c r="G38" s="81">
        <v>344</v>
      </c>
      <c r="H38" s="81">
        <v>301</v>
      </c>
    </row>
    <row r="39" spans="1:8" hidden="1">
      <c r="A39" t="s">
        <v>3</v>
      </c>
      <c r="E39" s="81"/>
      <c r="F39" s="81"/>
      <c r="G39" s="81">
        <v>248</v>
      </c>
      <c r="H39" s="81">
        <v>217</v>
      </c>
    </row>
    <row r="40" spans="1:8" hidden="1">
      <c r="A40" t="s">
        <v>4</v>
      </c>
      <c r="E40" s="81"/>
      <c r="F40" s="81"/>
      <c r="G40" s="81">
        <v>344</v>
      </c>
      <c r="H40" s="81">
        <v>301</v>
      </c>
    </row>
    <row r="41" spans="1:8" hidden="1">
      <c r="A41" t="s">
        <v>449</v>
      </c>
      <c r="E41" s="81"/>
      <c r="F41" s="81"/>
      <c r="G41" s="81">
        <v>320</v>
      </c>
      <c r="H41" s="81">
        <v>280</v>
      </c>
    </row>
    <row r="42" spans="1:8" hidden="1">
      <c r="A42" t="s">
        <v>450</v>
      </c>
      <c r="E42" s="81"/>
      <c r="F42" s="81"/>
      <c r="G42" s="81">
        <v>1280</v>
      </c>
      <c r="H42" s="81">
        <v>1120</v>
      </c>
    </row>
    <row r="43" spans="1:8" hidden="1">
      <c r="E43" s="81"/>
      <c r="F43" s="81"/>
      <c r="G43" s="81">
        <v>272</v>
      </c>
      <c r="H43" s="81">
        <v>237.99999999999997</v>
      </c>
    </row>
    <row r="44" spans="1:8" hidden="1">
      <c r="A44" t="s">
        <v>288</v>
      </c>
      <c r="E44" s="81"/>
      <c r="F44" s="81"/>
      <c r="G44" s="81">
        <v>352</v>
      </c>
      <c r="H44" s="81">
        <v>308</v>
      </c>
    </row>
    <row r="45" spans="1:8" hidden="1">
      <c r="E45" s="81"/>
      <c r="F45" s="81"/>
      <c r="G45" s="81">
        <v>260</v>
      </c>
      <c r="H45" s="81">
        <v>227.49999999999997</v>
      </c>
    </row>
    <row r="46" spans="1:8" hidden="1">
      <c r="A46" t="s">
        <v>289</v>
      </c>
      <c r="E46" s="81"/>
      <c r="F46" s="81"/>
      <c r="G46" s="81">
        <v>304</v>
      </c>
      <c r="H46" s="81">
        <v>266</v>
      </c>
    </row>
    <row r="47" spans="1:8" hidden="1">
      <c r="A47" t="s">
        <v>290</v>
      </c>
      <c r="E47" s="81"/>
      <c r="F47" s="81"/>
      <c r="G47" s="81">
        <v>1200</v>
      </c>
      <c r="H47" s="81">
        <v>1050</v>
      </c>
    </row>
    <row r="48" spans="1:8" hidden="1">
      <c r="A48" t="s">
        <v>291</v>
      </c>
      <c r="E48" s="81"/>
      <c r="F48" s="81"/>
      <c r="G48" s="81">
        <v>212</v>
      </c>
      <c r="H48" s="81">
        <v>185.5</v>
      </c>
    </row>
    <row r="49" spans="1:8" hidden="1">
      <c r="A49" t="s">
        <v>19</v>
      </c>
      <c r="E49" s="81"/>
      <c r="F49" s="81"/>
      <c r="G49" s="81">
        <v>272</v>
      </c>
      <c r="H49" s="81">
        <v>237.99999999999997</v>
      </c>
    </row>
    <row r="50" spans="1:8" hidden="1">
      <c r="A50" t="s">
        <v>292</v>
      </c>
      <c r="E50" s="81"/>
      <c r="F50" s="81"/>
      <c r="G50" s="81">
        <v>224</v>
      </c>
      <c r="H50" s="81">
        <v>196</v>
      </c>
    </row>
    <row r="51" spans="1:8" hidden="1">
      <c r="A51" t="s">
        <v>293</v>
      </c>
      <c r="E51" s="82"/>
      <c r="F51" s="81"/>
      <c r="G51" s="81">
        <v>320</v>
      </c>
      <c r="H51" s="81">
        <v>280</v>
      </c>
    </row>
    <row r="52" spans="1:8" hidden="1">
      <c r="A52" t="s">
        <v>294</v>
      </c>
      <c r="E52" s="81"/>
      <c r="F52" s="81"/>
      <c r="G52" s="81">
        <v>240</v>
      </c>
      <c r="H52" s="81">
        <v>210</v>
      </c>
    </row>
    <row r="53" spans="1:8" hidden="1">
      <c r="A53" t="s">
        <v>295</v>
      </c>
      <c r="E53" s="81"/>
      <c r="F53" s="81"/>
      <c r="G53" s="81">
        <v>1080</v>
      </c>
      <c r="H53" s="81">
        <v>944.99999999999989</v>
      </c>
    </row>
    <row r="54" spans="1:8" hidden="1">
      <c r="E54" s="81"/>
      <c r="F54" s="81"/>
      <c r="G54" s="81">
        <v>152</v>
      </c>
      <c r="H54" s="81">
        <v>133</v>
      </c>
    </row>
    <row r="55" spans="1:8" hidden="1">
      <c r="A55" t="s">
        <v>296</v>
      </c>
      <c r="E55" s="81"/>
      <c r="F55" s="81"/>
      <c r="G55" s="81">
        <v>228</v>
      </c>
      <c r="H55" s="81">
        <v>199.5</v>
      </c>
    </row>
    <row r="56" spans="1:8" hidden="1">
      <c r="E56" s="81"/>
      <c r="F56" s="81"/>
      <c r="G56" s="81">
        <v>236</v>
      </c>
      <c r="H56" s="81">
        <v>206.5</v>
      </c>
    </row>
    <row r="57" spans="1:8" hidden="1">
      <c r="A57" t="s">
        <v>12</v>
      </c>
      <c r="E57" s="81"/>
      <c r="F57" s="81"/>
      <c r="G57" s="81">
        <v>232</v>
      </c>
      <c r="H57" s="81">
        <v>203</v>
      </c>
    </row>
    <row r="58" spans="1:8" hidden="1">
      <c r="A58" t="s">
        <v>925</v>
      </c>
      <c r="E58" s="81"/>
      <c r="F58" s="81"/>
      <c r="G58" s="81">
        <v>312</v>
      </c>
      <c r="H58" s="81">
        <v>273</v>
      </c>
    </row>
    <row r="59" spans="1:8" hidden="1">
      <c r="A59" t="s">
        <v>298</v>
      </c>
      <c r="E59" s="81"/>
      <c r="F59" s="81"/>
      <c r="G59" s="81">
        <v>1080</v>
      </c>
      <c r="H59" s="81">
        <v>944.99999999999989</v>
      </c>
    </row>
    <row r="60" spans="1:8" hidden="1">
      <c r="A60" t="s">
        <v>297</v>
      </c>
      <c r="E60" s="81"/>
      <c r="F60" s="81"/>
      <c r="G60" s="81">
        <v>144.5</v>
      </c>
      <c r="H60" s="81">
        <v>136</v>
      </c>
    </row>
    <row r="61" spans="1:8" hidden="1">
      <c r="A61" t="s">
        <v>339</v>
      </c>
      <c r="E61" s="81"/>
      <c r="F61" s="81"/>
      <c r="G61" s="81">
        <v>192</v>
      </c>
      <c r="H61" s="81">
        <v>168</v>
      </c>
    </row>
    <row r="62" spans="1:8" hidden="1">
      <c r="A62" t="s">
        <v>301</v>
      </c>
      <c r="E62" s="81"/>
      <c r="F62" s="81"/>
      <c r="G62" s="81">
        <v>208</v>
      </c>
      <c r="H62" s="81">
        <v>182</v>
      </c>
    </row>
    <row r="63" spans="1:8" hidden="1">
      <c r="A63" t="s">
        <v>460</v>
      </c>
      <c r="E63" s="81"/>
      <c r="F63" s="81"/>
      <c r="G63" s="81">
        <v>160</v>
      </c>
      <c r="H63" s="81">
        <v>140</v>
      </c>
    </row>
    <row r="64" spans="1:8" hidden="1">
      <c r="A64" t="s">
        <v>300</v>
      </c>
      <c r="E64" s="81"/>
      <c r="F64" s="81"/>
      <c r="G64" s="81">
        <v>112</v>
      </c>
      <c r="H64" s="81">
        <v>98</v>
      </c>
    </row>
    <row r="65" spans="1:8" hidden="1">
      <c r="E65" s="82"/>
      <c r="F65" s="82"/>
      <c r="G65" s="82">
        <v>220</v>
      </c>
      <c r="H65" s="82">
        <v>200</v>
      </c>
    </row>
    <row r="66" spans="1:8" hidden="1">
      <c r="A66" t="s">
        <v>302</v>
      </c>
      <c r="E66" s="81"/>
      <c r="F66" s="81"/>
      <c r="G66" s="81">
        <v>229.5</v>
      </c>
      <c r="H66" s="81">
        <v>216</v>
      </c>
    </row>
    <row r="67" spans="1:8" hidden="1">
      <c r="F67" s="83"/>
    </row>
    <row r="68" spans="1:8" hidden="1">
      <c r="A68" t="s">
        <v>303</v>
      </c>
      <c r="F68" s="83"/>
    </row>
    <row r="69" spans="1:8" hidden="1">
      <c r="A69" t="s">
        <v>304</v>
      </c>
      <c r="F69" s="83"/>
    </row>
    <row r="70" spans="1:8" hidden="1">
      <c r="A70" t="s">
        <v>15</v>
      </c>
      <c r="F70" s="83"/>
    </row>
    <row r="71" spans="1:8" hidden="1">
      <c r="A71" t="s">
        <v>18</v>
      </c>
      <c r="F71" s="83"/>
    </row>
    <row r="72" spans="1:8" hidden="1">
      <c r="A72" t="s">
        <v>16</v>
      </c>
      <c r="F72" s="83"/>
    </row>
    <row r="73" spans="1:8" hidden="1">
      <c r="A73" t="s">
        <v>305</v>
      </c>
      <c r="F73" s="83"/>
    </row>
    <row r="74" spans="1:8" hidden="1">
      <c r="A74" t="s">
        <v>17</v>
      </c>
      <c r="F74" s="83"/>
    </row>
    <row r="75" spans="1:8" hidden="1">
      <c r="A75" t="s">
        <v>306</v>
      </c>
      <c r="F75" s="83"/>
    </row>
    <row r="76" spans="1:8" hidden="1">
      <c r="F76" s="83"/>
    </row>
    <row r="77" spans="1:8" hidden="1">
      <c r="A77" t="s">
        <v>296</v>
      </c>
      <c r="F77" s="83"/>
    </row>
    <row r="78" spans="1:8" hidden="1">
      <c r="F78" s="83"/>
    </row>
    <row r="79" spans="1:8" hidden="1">
      <c r="A79" t="s">
        <v>12</v>
      </c>
      <c r="F79" s="83"/>
    </row>
    <row r="80" spans="1:8" hidden="1">
      <c r="A80" t="s">
        <v>925</v>
      </c>
      <c r="F80" s="83"/>
    </row>
    <row r="81" spans="1:6" hidden="1">
      <c r="A81" t="s">
        <v>298</v>
      </c>
      <c r="F81" s="83"/>
    </row>
    <row r="82" spans="1:6" hidden="1">
      <c r="A82" t="s">
        <v>297</v>
      </c>
      <c r="F82" s="83"/>
    </row>
    <row r="83" spans="1:6" hidden="1">
      <c r="A83" t="s">
        <v>461</v>
      </c>
      <c r="F83" s="83"/>
    </row>
    <row r="84" spans="1:6" hidden="1">
      <c r="A84" t="s">
        <v>307</v>
      </c>
      <c r="F84" s="83"/>
    </row>
    <row r="85" spans="1:6" hidden="1">
      <c r="A85" t="s">
        <v>339</v>
      </c>
      <c r="F85" s="83"/>
    </row>
    <row r="86" spans="1:6" hidden="1">
      <c r="A86" t="s">
        <v>308</v>
      </c>
      <c r="F86" s="83"/>
    </row>
    <row r="87" spans="1:6" hidden="1">
      <c r="F87" s="83"/>
    </row>
    <row r="88" spans="1:6" hidden="1">
      <c r="A88" t="s">
        <v>310</v>
      </c>
      <c r="F88" s="83"/>
    </row>
    <row r="89" spans="1:6" hidden="1">
      <c r="F89" s="83"/>
    </row>
    <row r="90" spans="1:6" hidden="1">
      <c r="A90" t="s">
        <v>6</v>
      </c>
      <c r="F90" s="83"/>
    </row>
    <row r="91" spans="1:6" hidden="1">
      <c r="A91" t="s">
        <v>311</v>
      </c>
      <c r="F91" s="83"/>
    </row>
    <row r="92" spans="1:6" hidden="1">
      <c r="A92" t="s">
        <v>312</v>
      </c>
      <c r="F92" s="83"/>
    </row>
    <row r="93" spans="1:6" hidden="1">
      <c r="A93" t="s">
        <v>1017</v>
      </c>
      <c r="F93" s="83"/>
    </row>
    <row r="94" spans="1:6" hidden="1">
      <c r="A94" t="s">
        <v>313</v>
      </c>
      <c r="F94" s="83"/>
    </row>
    <row r="95" spans="1:6" hidden="1">
      <c r="A95" t="s">
        <v>1329</v>
      </c>
      <c r="F95" s="83"/>
    </row>
    <row r="96" spans="1:6" hidden="1">
      <c r="A96" t="s">
        <v>314</v>
      </c>
      <c r="F96" s="83"/>
    </row>
    <row r="97" spans="1:6" hidden="1">
      <c r="A97" t="s">
        <v>14</v>
      </c>
      <c r="F97" s="83"/>
    </row>
    <row r="98" spans="1:6" hidden="1">
      <c r="F98" s="83"/>
    </row>
    <row r="99" spans="1:6" hidden="1">
      <c r="A99" t="s">
        <v>296</v>
      </c>
      <c r="F99" s="83"/>
    </row>
    <row r="100" spans="1:6" hidden="1">
      <c r="F100" s="83"/>
    </row>
    <row r="101" spans="1:6" hidden="1">
      <c r="A101" t="s">
        <v>12</v>
      </c>
      <c r="F101" s="83"/>
    </row>
    <row r="102" spans="1:6" hidden="1">
      <c r="A102" t="s">
        <v>925</v>
      </c>
      <c r="F102" s="83"/>
    </row>
    <row r="103" spans="1:6" hidden="1">
      <c r="A103" t="s">
        <v>298</v>
      </c>
      <c r="F103" s="83"/>
    </row>
    <row r="104" spans="1:6" hidden="1">
      <c r="A104" t="s">
        <v>297</v>
      </c>
      <c r="F104" s="83"/>
    </row>
    <row r="105" spans="1:6" hidden="1">
      <c r="A105" t="s">
        <v>461</v>
      </c>
      <c r="F105" s="83"/>
    </row>
    <row r="106" spans="1:6" hidden="1">
      <c r="A106" t="s">
        <v>307</v>
      </c>
      <c r="F106" s="83"/>
    </row>
    <row r="107" spans="1:6" hidden="1">
      <c r="A107" t="s">
        <v>339</v>
      </c>
      <c r="F107" s="83"/>
    </row>
    <row r="108" spans="1:6" hidden="1">
      <c r="A108" t="s">
        <v>315</v>
      </c>
      <c r="F108" s="83"/>
    </row>
    <row r="109" spans="1:6" hidden="1">
      <c r="F109" s="83"/>
    </row>
    <row r="110" spans="1:6" hidden="1">
      <c r="A110" t="s">
        <v>316</v>
      </c>
      <c r="F110" s="83"/>
    </row>
    <row r="111" spans="1:6" hidden="1">
      <c r="F111" s="83"/>
    </row>
    <row r="112" spans="1:6" hidden="1">
      <c r="A112" t="s">
        <v>317</v>
      </c>
      <c r="F112" s="83"/>
    </row>
    <row r="113" spans="1:6" hidden="1">
      <c r="A113" t="s">
        <v>318</v>
      </c>
      <c r="F113" s="83"/>
    </row>
    <row r="114" spans="1:6" hidden="1">
      <c r="A114" t="s">
        <v>319</v>
      </c>
      <c r="F114" s="83"/>
    </row>
    <row r="115" spans="1:6" hidden="1">
      <c r="A115" t="s">
        <v>320</v>
      </c>
      <c r="F115" s="83"/>
    </row>
    <row r="116" spans="1:6" hidden="1">
      <c r="A116" t="s">
        <v>321</v>
      </c>
      <c r="F116" s="83"/>
    </row>
    <row r="117" spans="1:6" hidden="1">
      <c r="A117" t="s">
        <v>322</v>
      </c>
      <c r="F117" s="83"/>
    </row>
    <row r="118" spans="1:6" hidden="1">
      <c r="A118" t="s">
        <v>323</v>
      </c>
      <c r="F118" s="83"/>
    </row>
    <row r="119" spans="1:6" hidden="1">
      <c r="A119" t="s">
        <v>324</v>
      </c>
      <c r="F119" s="83"/>
    </row>
    <row r="120" spans="1:6" hidden="1">
      <c r="A120" t="s">
        <v>462</v>
      </c>
      <c r="F120" s="83"/>
    </row>
    <row r="121" spans="1:6" hidden="1">
      <c r="F121" s="83"/>
    </row>
    <row r="122" spans="1:6" hidden="1">
      <c r="A122" t="s">
        <v>296</v>
      </c>
      <c r="F122" s="83"/>
    </row>
    <row r="123" spans="1:6" hidden="1">
      <c r="F123" s="83"/>
    </row>
    <row r="124" spans="1:6" hidden="1">
      <c r="A124" t="s">
        <v>12</v>
      </c>
      <c r="F124" s="83"/>
    </row>
    <row r="125" spans="1:6" hidden="1">
      <c r="A125" t="s">
        <v>925</v>
      </c>
      <c r="F125" s="83"/>
    </row>
    <row r="126" spans="1:6" hidden="1">
      <c r="A126" t="s">
        <v>298</v>
      </c>
      <c r="F126" s="83"/>
    </row>
    <row r="127" spans="1:6" hidden="1">
      <c r="A127" t="s">
        <v>297</v>
      </c>
      <c r="F127" s="83"/>
    </row>
    <row r="128" spans="1:6" hidden="1">
      <c r="A128" t="s">
        <v>461</v>
      </c>
      <c r="F128" s="83"/>
    </row>
    <row r="129" spans="1:6" hidden="1">
      <c r="A129" t="s">
        <v>307</v>
      </c>
      <c r="F129" s="83"/>
    </row>
    <row r="130" spans="1:6" hidden="1">
      <c r="A130" t="s">
        <v>339</v>
      </c>
      <c r="F130" s="83"/>
    </row>
    <row r="131" spans="1:6" hidden="1">
      <c r="A131" t="s">
        <v>315</v>
      </c>
      <c r="F131" s="83"/>
    </row>
    <row r="132" spans="1:6" hidden="1">
      <c r="F132" s="83"/>
    </row>
    <row r="133" spans="1:6" hidden="1">
      <c r="A133" t="s">
        <v>325</v>
      </c>
      <c r="F133" s="83"/>
    </row>
    <row r="134" spans="1:6" hidden="1">
      <c r="F134" s="83"/>
    </row>
    <row r="135" spans="1:6" hidden="1">
      <c r="A135" t="s">
        <v>326</v>
      </c>
      <c r="F135" s="83"/>
    </row>
    <row r="136" spans="1:6" hidden="1">
      <c r="A136" t="s">
        <v>333</v>
      </c>
      <c r="F136" s="83"/>
    </row>
    <row r="137" spans="1:6" hidden="1">
      <c r="A137" t="s">
        <v>327</v>
      </c>
      <c r="F137" s="83"/>
    </row>
    <row r="138" spans="1:6" hidden="1">
      <c r="A138" t="s">
        <v>328</v>
      </c>
      <c r="F138" s="83"/>
    </row>
    <row r="139" spans="1:6" hidden="1">
      <c r="A139" t="s">
        <v>329</v>
      </c>
      <c r="F139" s="83"/>
    </row>
    <row r="140" spans="1:6" hidden="1">
      <c r="A140" t="s">
        <v>330</v>
      </c>
      <c r="F140" s="83"/>
    </row>
    <row r="141" spans="1:6" hidden="1">
      <c r="A141" t="s">
        <v>331</v>
      </c>
      <c r="F141" s="83"/>
    </row>
    <row r="142" spans="1:6" hidden="1">
      <c r="A142" t="s">
        <v>332</v>
      </c>
      <c r="F142" s="83"/>
    </row>
    <row r="143" spans="1:6" hidden="1">
      <c r="F143" s="83"/>
    </row>
    <row r="144" spans="1:6" hidden="1">
      <c r="A144" t="s">
        <v>296</v>
      </c>
      <c r="F144" s="83"/>
    </row>
    <row r="145" spans="1:6" hidden="1">
      <c r="F145" s="83"/>
    </row>
    <row r="146" spans="1:6" hidden="1">
      <c r="A146" t="s">
        <v>12</v>
      </c>
      <c r="F146" s="83"/>
    </row>
    <row r="147" spans="1:6" hidden="1">
      <c r="A147" t="s">
        <v>925</v>
      </c>
      <c r="F147" s="83"/>
    </row>
    <row r="148" spans="1:6" hidden="1">
      <c r="A148" t="s">
        <v>298</v>
      </c>
      <c r="F148" s="83"/>
    </row>
    <row r="149" spans="1:6" hidden="1">
      <c r="A149" t="s">
        <v>297</v>
      </c>
      <c r="F149" s="83"/>
    </row>
    <row r="150" spans="1:6" hidden="1">
      <c r="A150" t="s">
        <v>339</v>
      </c>
      <c r="F150" s="83"/>
    </row>
    <row r="151" spans="1:6" hidden="1">
      <c r="A151" t="s">
        <v>301</v>
      </c>
      <c r="F151" s="83"/>
    </row>
    <row r="152" spans="1:6" hidden="1">
      <c r="A152" t="s">
        <v>460</v>
      </c>
      <c r="F152" s="83"/>
    </row>
    <row r="153" spans="1:6" hidden="1">
      <c r="A153" t="s">
        <v>300</v>
      </c>
      <c r="F153" s="83"/>
    </row>
    <row r="154" spans="1:6" hidden="1">
      <c r="F154" s="83"/>
    </row>
    <row r="155" spans="1:6" hidden="1">
      <c r="A155" t="s">
        <v>296</v>
      </c>
      <c r="F155" s="83"/>
    </row>
    <row r="156" spans="1:6" hidden="1">
      <c r="F156" s="83"/>
    </row>
    <row r="157" spans="1:6" hidden="1">
      <c r="A157" t="s">
        <v>692</v>
      </c>
      <c r="F157" s="83"/>
    </row>
    <row r="158" spans="1:6" hidden="1">
      <c r="A158" t="s">
        <v>334</v>
      </c>
      <c r="F158" s="83"/>
    </row>
    <row r="159" spans="1:6" hidden="1">
      <c r="A159" t="s">
        <v>335</v>
      </c>
      <c r="F159" s="83"/>
    </row>
    <row r="160" spans="1:6" hidden="1">
      <c r="A160" t="s">
        <v>336</v>
      </c>
      <c r="F160" s="83"/>
    </row>
    <row r="161" spans="1:6" hidden="1">
      <c r="A161" t="s">
        <v>337</v>
      </c>
      <c r="F161" s="83"/>
    </row>
    <row r="162" spans="1:6" hidden="1">
      <c r="A162" t="s">
        <v>463</v>
      </c>
      <c r="F162" s="83"/>
    </row>
    <row r="163" spans="1:6" hidden="1">
      <c r="F163" s="83"/>
    </row>
    <row r="164" spans="1:6" hidden="1">
      <c r="A164" t="s">
        <v>338</v>
      </c>
      <c r="F164" s="83"/>
    </row>
    <row r="165" spans="1:6" hidden="1">
      <c r="F165" s="83"/>
    </row>
    <row r="166" spans="1:6" hidden="1">
      <c r="A166" t="s">
        <v>12</v>
      </c>
      <c r="F166" s="83"/>
    </row>
    <row r="167" spans="1:6" hidden="1">
      <c r="A167" t="s">
        <v>925</v>
      </c>
      <c r="F167" s="83"/>
    </row>
    <row r="168" spans="1:6" hidden="1">
      <c r="A168" t="s">
        <v>297</v>
      </c>
      <c r="F168" s="83"/>
    </row>
    <row r="169" spans="1:6" hidden="1">
      <c r="A169" t="s">
        <v>298</v>
      </c>
      <c r="F169" s="83"/>
    </row>
    <row r="170" spans="1:6" hidden="1">
      <c r="A170" t="s">
        <v>299</v>
      </c>
      <c r="F170" s="83"/>
    </row>
    <row r="171" spans="1:6" hidden="1">
      <c r="A171" t="s">
        <v>339</v>
      </c>
      <c r="F171" s="83"/>
    </row>
    <row r="172" spans="1:6" hidden="1">
      <c r="A172" t="s">
        <v>460</v>
      </c>
      <c r="F172" s="83"/>
    </row>
    <row r="173" spans="1:6" hidden="1">
      <c r="A173" t="s">
        <v>300</v>
      </c>
      <c r="F173" s="83"/>
    </row>
    <row r="174" spans="1:6" hidden="1">
      <c r="F174" s="83"/>
    </row>
    <row r="175" spans="1:6" hidden="1">
      <c r="A175" t="s">
        <v>340</v>
      </c>
      <c r="F175" s="83"/>
    </row>
    <row r="176" spans="1:6" hidden="1">
      <c r="F176" s="83"/>
    </row>
    <row r="177" spans="1:6" hidden="1">
      <c r="A177" t="s">
        <v>833</v>
      </c>
      <c r="F177" s="83"/>
    </row>
    <row r="178" spans="1:6" hidden="1">
      <c r="A178" t="s">
        <v>926</v>
      </c>
      <c r="F178" s="83"/>
    </row>
    <row r="179" spans="1:6" hidden="1">
      <c r="A179" t="s">
        <v>1330</v>
      </c>
      <c r="F179" s="83"/>
    </row>
    <row r="180" spans="1:6" hidden="1">
      <c r="A180" t="s">
        <v>341</v>
      </c>
      <c r="F180" s="83"/>
    </row>
    <row r="181" spans="1:6" hidden="1">
      <c r="A181" t="s">
        <v>342</v>
      </c>
      <c r="F181" s="83"/>
    </row>
    <row r="182" spans="1:6" hidden="1">
      <c r="A182" t="s">
        <v>343</v>
      </c>
      <c r="F182" s="83"/>
    </row>
    <row r="183" spans="1:6" hidden="1">
      <c r="A183" t="s">
        <v>344</v>
      </c>
      <c r="F183" s="83"/>
    </row>
    <row r="184" spans="1:6" hidden="1">
      <c r="F184" s="83"/>
    </row>
    <row r="185" spans="1:6" hidden="1">
      <c r="A185" t="s">
        <v>345</v>
      </c>
      <c r="F185" s="83"/>
    </row>
    <row r="186" spans="1:6" hidden="1">
      <c r="F186" s="83"/>
    </row>
    <row r="187" spans="1:6" hidden="1">
      <c r="A187" t="s">
        <v>12</v>
      </c>
      <c r="F187" s="83"/>
    </row>
    <row r="188" spans="1:6" hidden="1">
      <c r="A188" t="s">
        <v>925</v>
      </c>
      <c r="F188" s="83"/>
    </row>
    <row r="189" spans="1:6" hidden="1">
      <c r="A189" t="s">
        <v>297</v>
      </c>
      <c r="F189" s="83"/>
    </row>
    <row r="190" spans="1:6" hidden="1">
      <c r="A190" t="s">
        <v>298</v>
      </c>
      <c r="F190" s="83"/>
    </row>
    <row r="191" spans="1:6" hidden="1">
      <c r="A191" t="s">
        <v>299</v>
      </c>
      <c r="F191" s="83"/>
    </row>
    <row r="192" spans="1:6" hidden="1">
      <c r="A192" t="s">
        <v>339</v>
      </c>
      <c r="F192" s="83"/>
    </row>
    <row r="193" spans="1:6" hidden="1">
      <c r="A193" t="s">
        <v>460</v>
      </c>
      <c r="F193" s="83"/>
    </row>
    <row r="194" spans="1:6" hidden="1">
      <c r="A194" t="s">
        <v>300</v>
      </c>
      <c r="F194" s="83"/>
    </row>
    <row r="195" spans="1:6" hidden="1">
      <c r="F195" s="83"/>
    </row>
    <row r="196" spans="1:6" hidden="1">
      <c r="A196" t="s">
        <v>346</v>
      </c>
      <c r="F196" s="83"/>
    </row>
    <row r="197" spans="1:6" hidden="1">
      <c r="F197" s="83"/>
    </row>
    <row r="198" spans="1:6" hidden="1">
      <c r="A198" t="s">
        <v>349</v>
      </c>
      <c r="F198" s="83"/>
    </row>
    <row r="199" spans="1:6" hidden="1">
      <c r="A199" t="s">
        <v>350</v>
      </c>
      <c r="F199" s="83"/>
    </row>
    <row r="200" spans="1:6" hidden="1">
      <c r="A200" t="s">
        <v>351</v>
      </c>
      <c r="F200" s="83"/>
    </row>
    <row r="201" spans="1:6" hidden="1">
      <c r="A201" t="s">
        <v>464</v>
      </c>
      <c r="F201" s="83"/>
    </row>
    <row r="202" spans="1:6" hidden="1">
      <c r="F202" s="83"/>
    </row>
    <row r="203" spans="1:6" hidden="1">
      <c r="A203" t="s">
        <v>338</v>
      </c>
      <c r="F203" s="83"/>
    </row>
    <row r="204" spans="1:6" hidden="1">
      <c r="F204" s="83"/>
    </row>
    <row r="205" spans="1:6" hidden="1">
      <c r="A205" t="s">
        <v>465</v>
      </c>
      <c r="F205" s="83"/>
    </row>
    <row r="206" spans="1:6" hidden="1">
      <c r="A206" t="s">
        <v>347</v>
      </c>
      <c r="F206" s="83"/>
    </row>
    <row r="207" spans="1:6" hidden="1">
      <c r="A207" t="s">
        <v>348</v>
      </c>
      <c r="F207" s="83"/>
    </row>
    <row r="208" spans="1:6" hidden="1">
      <c r="A208" t="s">
        <v>927</v>
      </c>
      <c r="F208" s="83"/>
    </row>
    <row r="209" spans="1:6" hidden="1">
      <c r="F209" s="83"/>
    </row>
    <row r="210" spans="1:6" hidden="1">
      <c r="A210" t="s">
        <v>346</v>
      </c>
      <c r="F210" s="83"/>
    </row>
    <row r="211" spans="1:6" hidden="1">
      <c r="F211" s="83"/>
    </row>
    <row r="212" spans="1:6" hidden="1">
      <c r="A212" t="s">
        <v>349</v>
      </c>
      <c r="F212" s="83"/>
    </row>
    <row r="213" spans="1:6" hidden="1">
      <c r="A213" t="s">
        <v>350</v>
      </c>
      <c r="F213" s="83"/>
    </row>
    <row r="214" spans="1:6" hidden="1">
      <c r="A214" t="s">
        <v>351</v>
      </c>
      <c r="F214" s="83"/>
    </row>
    <row r="215" spans="1:6" hidden="1">
      <c r="A215" t="s">
        <v>464</v>
      </c>
      <c r="F215" s="83"/>
    </row>
    <row r="216" spans="1:6" hidden="1">
      <c r="F216" s="83"/>
    </row>
    <row r="217" spans="1:6" hidden="1">
      <c r="A217" t="s">
        <v>338</v>
      </c>
      <c r="F217" s="83"/>
    </row>
    <row r="218" spans="1:6" hidden="1">
      <c r="F218" s="83"/>
    </row>
    <row r="219" spans="1:6" hidden="1">
      <c r="A219" t="s">
        <v>465</v>
      </c>
      <c r="F219" s="83"/>
    </row>
    <row r="220" spans="1:6" hidden="1">
      <c r="A220" t="s">
        <v>347</v>
      </c>
      <c r="F220" s="83"/>
    </row>
    <row r="221" spans="1:6" hidden="1">
      <c r="A221" t="s">
        <v>348</v>
      </c>
      <c r="F221" s="83"/>
    </row>
    <row r="222" spans="1:6" hidden="1">
      <c r="A222" t="s">
        <v>927</v>
      </c>
      <c r="F222" s="83"/>
    </row>
    <row r="223" spans="1:6" hidden="1">
      <c r="F223" s="83"/>
    </row>
    <row r="224" spans="1:6" hidden="1">
      <c r="A224" t="s">
        <v>346</v>
      </c>
      <c r="F224" s="83"/>
    </row>
    <row r="225" spans="1:6" hidden="1">
      <c r="F225" s="83"/>
    </row>
    <row r="226" spans="1:6" hidden="1">
      <c r="A226" t="s">
        <v>349</v>
      </c>
      <c r="F226" s="83"/>
    </row>
    <row r="227" spans="1:6" hidden="1">
      <c r="A227" t="s">
        <v>350</v>
      </c>
      <c r="F227" s="83"/>
    </row>
    <row r="228" spans="1:6" hidden="1">
      <c r="A228" t="s">
        <v>984</v>
      </c>
      <c r="F228" s="83"/>
    </row>
    <row r="229" spans="1:6" hidden="1">
      <c r="A229" t="s">
        <v>351</v>
      </c>
      <c r="F229" s="83"/>
    </row>
    <row r="230" spans="1:6" hidden="1">
      <c r="F230" s="83"/>
    </row>
    <row r="231" spans="1:6" hidden="1">
      <c r="A231" t="s">
        <v>338</v>
      </c>
      <c r="F231" s="83"/>
    </row>
    <row r="232" spans="1:6" hidden="1">
      <c r="F232" s="83"/>
    </row>
    <row r="233" spans="1:6" hidden="1">
      <c r="A233" t="s">
        <v>464</v>
      </c>
      <c r="F233" s="83"/>
    </row>
    <row r="234" spans="1:6" hidden="1">
      <c r="A234" t="s">
        <v>465</v>
      </c>
      <c r="F234" s="83"/>
    </row>
    <row r="235" spans="1:6" hidden="1">
      <c r="A235" t="s">
        <v>347</v>
      </c>
      <c r="F235" s="83"/>
    </row>
    <row r="236" spans="1:6">
      <c r="A236" s="20" t="s">
        <v>348</v>
      </c>
      <c r="F236" s="83"/>
    </row>
    <row r="237" spans="1:6">
      <c r="F237" s="83"/>
    </row>
    <row r="238" spans="1:6">
      <c r="A238" t="s">
        <v>532</v>
      </c>
      <c r="F238" s="83"/>
    </row>
    <row r="239" spans="1:6" hidden="1">
      <c r="F239" s="83"/>
    </row>
    <row r="240" spans="1:6" hidden="1">
      <c r="A240" t="s">
        <v>693</v>
      </c>
      <c r="F240" s="83"/>
    </row>
    <row r="241" spans="1:6" hidden="1">
      <c r="A241" t="s">
        <v>694</v>
      </c>
      <c r="F241" s="83"/>
    </row>
    <row r="242" spans="1:6" hidden="1">
      <c r="A242" t="s">
        <v>695</v>
      </c>
      <c r="F242" s="83"/>
    </row>
    <row r="243" spans="1:6" hidden="1">
      <c r="F243" s="83"/>
    </row>
    <row r="244" spans="1:6" hidden="1">
      <c r="A244" t="s">
        <v>338</v>
      </c>
      <c r="F244" s="83"/>
    </row>
    <row r="245" spans="1:6" hidden="1">
      <c r="F245" s="83"/>
    </row>
    <row r="246" spans="1:6" hidden="1">
      <c r="A246" t="s">
        <v>532</v>
      </c>
      <c r="F246" s="83"/>
    </row>
    <row r="247" spans="1:6" hidden="1">
      <c r="F247" s="83"/>
    </row>
    <row r="248" spans="1:6" hidden="1">
      <c r="A248" t="s">
        <v>699</v>
      </c>
      <c r="F248" s="83"/>
    </row>
    <row r="249" spans="1:6" hidden="1">
      <c r="A249" t="s">
        <v>700</v>
      </c>
      <c r="F249" s="83"/>
    </row>
    <row r="250" spans="1:6" hidden="1">
      <c r="A250" t="s">
        <v>701</v>
      </c>
      <c r="F250" s="83"/>
    </row>
    <row r="251" spans="1:6" hidden="1">
      <c r="F251" s="83"/>
    </row>
    <row r="252" spans="1:6" hidden="1">
      <c r="A252" t="s">
        <v>338</v>
      </c>
      <c r="F252" s="83"/>
    </row>
    <row r="253" spans="1:6" hidden="1">
      <c r="F253" s="83"/>
    </row>
    <row r="254" spans="1:6" hidden="1">
      <c r="A254" t="s">
        <v>466</v>
      </c>
      <c r="F254" s="83"/>
    </row>
    <row r="255" spans="1:6" hidden="1">
      <c r="F255" s="83"/>
    </row>
    <row r="256" spans="1:6" hidden="1">
      <c r="A256" t="s">
        <v>467</v>
      </c>
      <c r="F256" s="83"/>
    </row>
    <row r="257" spans="1:6" hidden="1">
      <c r="A257" t="s">
        <v>468</v>
      </c>
      <c r="F257" s="83"/>
    </row>
    <row r="258" spans="1:6" hidden="1">
      <c r="A258" t="s">
        <v>469</v>
      </c>
      <c r="F258" s="83"/>
    </row>
    <row r="259" spans="1:6" hidden="1">
      <c r="A259" t="s">
        <v>470</v>
      </c>
      <c r="F259" s="83"/>
    </row>
    <row r="260" spans="1:6" hidden="1">
      <c r="A260" t="s">
        <v>471</v>
      </c>
      <c r="F260" s="83"/>
    </row>
    <row r="261" spans="1:6" hidden="1">
      <c r="F261" s="83"/>
    </row>
    <row r="262" spans="1:6" hidden="1">
      <c r="A262" t="s">
        <v>472</v>
      </c>
      <c r="F262" s="83"/>
    </row>
    <row r="263" spans="1:6" hidden="1">
      <c r="F263" s="83"/>
    </row>
    <row r="264" spans="1:6" hidden="1">
      <c r="A264" t="s">
        <v>985</v>
      </c>
      <c r="F264" s="83"/>
    </row>
    <row r="265" spans="1:6" hidden="1">
      <c r="A265" t="s">
        <v>986</v>
      </c>
      <c r="F265" s="83"/>
    </row>
    <row r="266" spans="1:6" hidden="1">
      <c r="A266" t="s">
        <v>987</v>
      </c>
      <c r="F266" s="83"/>
    </row>
    <row r="267" spans="1:6" hidden="1">
      <c r="A267" t="s">
        <v>988</v>
      </c>
      <c r="F267" s="83"/>
    </row>
    <row r="268" spans="1:6" hidden="1">
      <c r="A268" t="s">
        <v>989</v>
      </c>
      <c r="F268" s="83"/>
    </row>
    <row r="269" spans="1:6" hidden="1">
      <c r="A269" t="s">
        <v>990</v>
      </c>
      <c r="F269" s="83"/>
    </row>
    <row r="270" spans="1:6" hidden="1">
      <c r="A270" t="s">
        <v>991</v>
      </c>
      <c r="F270" s="83"/>
    </row>
    <row r="271" spans="1:6" hidden="1">
      <c r="A271" t="s">
        <v>1018</v>
      </c>
      <c r="F271" s="83"/>
    </row>
    <row r="272" spans="1:6" hidden="1">
      <c r="F272" s="83"/>
    </row>
    <row r="273" spans="1:6" hidden="1">
      <c r="A273" t="s">
        <v>473</v>
      </c>
      <c r="F273" s="83"/>
    </row>
    <row r="274" spans="1:6" hidden="1">
      <c r="F274" s="83"/>
    </row>
    <row r="275" spans="1:6" hidden="1">
      <c r="A275" t="s">
        <v>1273</v>
      </c>
      <c r="F275" s="83"/>
    </row>
    <row r="276" spans="1:6" hidden="1">
      <c r="A276" t="s">
        <v>1272</v>
      </c>
      <c r="F276" s="83"/>
    </row>
    <row r="277" spans="1:6" hidden="1">
      <c r="A277" t="s">
        <v>1271</v>
      </c>
      <c r="F277" s="83"/>
    </row>
    <row r="278" spans="1:6" hidden="1">
      <c r="A278" t="s">
        <v>1270</v>
      </c>
      <c r="F278" s="83"/>
    </row>
    <row r="279" spans="1:6" hidden="1">
      <c r="A279" t="s">
        <v>1331</v>
      </c>
      <c r="F279" s="83"/>
    </row>
    <row r="280" spans="1:6" hidden="1">
      <c r="A280" t="s">
        <v>1332</v>
      </c>
      <c r="F280" s="83"/>
    </row>
    <row r="281" spans="1:6" hidden="1">
      <c r="A281" t="s">
        <v>1333</v>
      </c>
      <c r="F281" s="83"/>
    </row>
    <row r="282" spans="1:6" hidden="1">
      <c r="A282" s="20" t="s">
        <v>1334</v>
      </c>
      <c r="F282" s="83"/>
    </row>
    <row r="283" spans="1:6" hidden="1">
      <c r="F283" s="83"/>
    </row>
    <row r="284" spans="1:6" hidden="1">
      <c r="A284" t="s">
        <v>474</v>
      </c>
      <c r="F284" s="83"/>
    </row>
    <row r="285" spans="1:6" hidden="1">
      <c r="A285" s="20"/>
      <c r="F285" s="83"/>
    </row>
    <row r="286" spans="1:6" hidden="1">
      <c r="A286" t="s">
        <v>475</v>
      </c>
      <c r="F286" s="83"/>
    </row>
    <row r="287" spans="1:6" hidden="1">
      <c r="A287" t="s">
        <v>476</v>
      </c>
      <c r="F287" s="83"/>
    </row>
    <row r="288" spans="1:6" hidden="1">
      <c r="A288" t="s">
        <v>477</v>
      </c>
      <c r="F288" s="83"/>
    </row>
    <row r="289" spans="1:6" hidden="1">
      <c r="A289" t="s">
        <v>971</v>
      </c>
      <c r="F289" s="83"/>
    </row>
    <row r="290" spans="1:6" hidden="1">
      <c r="A290" t="s">
        <v>478</v>
      </c>
      <c r="F290" s="83"/>
    </row>
    <row r="291" spans="1:6" hidden="1">
      <c r="A291" t="s">
        <v>973</v>
      </c>
      <c r="F291" s="83"/>
    </row>
    <row r="292" spans="1:6" hidden="1">
      <c r="A292" t="s">
        <v>972</v>
      </c>
      <c r="F292" s="83"/>
    </row>
    <row r="293" spans="1:6" hidden="1">
      <c r="A293" s="20" t="s">
        <v>1058</v>
      </c>
      <c r="F293" s="83"/>
    </row>
    <row r="294" spans="1:6" hidden="1">
      <c r="A294" s="20"/>
      <c r="F294" s="83"/>
    </row>
    <row r="295" spans="1:6" hidden="1">
      <c r="A295" t="s">
        <v>1335</v>
      </c>
      <c r="F295" s="83"/>
    </row>
    <row r="296" spans="1:6" hidden="1">
      <c r="F296" s="83"/>
    </row>
    <row r="297" spans="1:6" hidden="1">
      <c r="A297" t="s">
        <v>472</v>
      </c>
      <c r="F297" s="83"/>
    </row>
    <row r="298" spans="1:6" hidden="1">
      <c r="F298" s="83"/>
    </row>
    <row r="299" spans="1:6" hidden="1">
      <c r="A299" s="20" t="s">
        <v>477</v>
      </c>
      <c r="F299" s="83"/>
    </row>
    <row r="300" spans="1:6" hidden="1">
      <c r="A300" t="s">
        <v>971</v>
      </c>
      <c r="F300" s="83"/>
    </row>
    <row r="301" spans="1:6" hidden="1">
      <c r="A301" t="s">
        <v>1283</v>
      </c>
      <c r="F301" s="83"/>
    </row>
    <row r="302" spans="1:6" hidden="1">
      <c r="A302" s="20" t="s">
        <v>972</v>
      </c>
      <c r="F302" s="83"/>
    </row>
    <row r="303" spans="1:6" hidden="1">
      <c r="A303" s="20" t="s">
        <v>1058</v>
      </c>
      <c r="F303" s="83"/>
    </row>
    <row r="304" spans="1:6" hidden="1">
      <c r="A304" s="20" t="s">
        <v>1336</v>
      </c>
      <c r="F304" s="83"/>
    </row>
    <row r="305" spans="1:6" hidden="1">
      <c r="A305" s="20" t="s">
        <v>1337</v>
      </c>
      <c r="F305" s="83"/>
    </row>
    <row r="306" spans="1:6" hidden="1">
      <c r="A306" t="s">
        <v>1338</v>
      </c>
      <c r="F306" s="83"/>
    </row>
    <row r="307" spans="1:6" hidden="1">
      <c r="F307" s="83"/>
    </row>
    <row r="308" spans="1:6" hidden="1">
      <c r="A308" t="s">
        <v>1274</v>
      </c>
      <c r="F308" s="83"/>
    </row>
    <row r="309" spans="1:6" hidden="1">
      <c r="F309" s="83"/>
    </row>
    <row r="310" spans="1:6" hidden="1">
      <c r="A310" t="s">
        <v>1339</v>
      </c>
      <c r="F310" s="83"/>
    </row>
    <row r="311" spans="1:6" hidden="1">
      <c r="A311" t="s">
        <v>1340</v>
      </c>
      <c r="F311" s="83"/>
    </row>
    <row r="312" spans="1:6" hidden="1">
      <c r="A312" t="s">
        <v>1353</v>
      </c>
      <c r="F312" s="83"/>
    </row>
    <row r="313" spans="1:6" hidden="1">
      <c r="A313" t="s">
        <v>1275</v>
      </c>
      <c r="F313" s="83"/>
    </row>
    <row r="314" spans="1:6" hidden="1">
      <c r="A314" s="16" t="s">
        <v>1276</v>
      </c>
      <c r="F314" s="83"/>
    </row>
    <row r="315" spans="1:6" hidden="1">
      <c r="A315" t="s">
        <v>1277</v>
      </c>
      <c r="F315" s="83"/>
    </row>
    <row r="316" spans="1:6" hidden="1">
      <c r="A316" t="s">
        <v>1278</v>
      </c>
      <c r="F316" s="83"/>
    </row>
    <row r="317" spans="1:6" hidden="1">
      <c r="F317" s="83"/>
    </row>
    <row r="318" spans="1:6" hidden="1">
      <c r="A318" t="s">
        <v>472</v>
      </c>
      <c r="F318" s="83"/>
    </row>
    <row r="319" spans="1:6" hidden="1">
      <c r="B319" s="21"/>
      <c r="F319" s="83"/>
    </row>
    <row r="320" spans="1:6" hidden="1">
      <c r="A320" t="s">
        <v>1279</v>
      </c>
      <c r="F320" s="83"/>
    </row>
    <row r="321" spans="1:6" hidden="1">
      <c r="A321" t="s">
        <v>1280</v>
      </c>
      <c r="F321" s="83"/>
    </row>
    <row r="322" spans="1:6" hidden="1">
      <c r="A322" t="s">
        <v>1281</v>
      </c>
      <c r="B322" s="20"/>
      <c r="F322" s="83"/>
    </row>
    <row r="323" spans="1:6" hidden="1">
      <c r="A323" t="s">
        <v>1282</v>
      </c>
      <c r="B323" s="20"/>
      <c r="F323" s="83"/>
    </row>
    <row r="324" spans="1:6" hidden="1">
      <c r="A324" t="s">
        <v>1283</v>
      </c>
      <c r="B324" s="20"/>
      <c r="F324" s="83"/>
    </row>
    <row r="325" spans="1:6" hidden="1">
      <c r="A325" s="20" t="s">
        <v>1284</v>
      </c>
      <c r="B325" s="20"/>
      <c r="F325" s="83"/>
    </row>
    <row r="326" spans="1:6" hidden="1">
      <c r="A326" t="s">
        <v>1285</v>
      </c>
      <c r="B326" s="20"/>
      <c r="F326" s="83"/>
    </row>
    <row r="327" spans="1:6" hidden="1">
      <c r="A327" t="s">
        <v>1286</v>
      </c>
      <c r="B327" s="20"/>
      <c r="F327" s="83"/>
    </row>
    <row r="328" spans="1:6" hidden="1">
      <c r="B328" s="20"/>
      <c r="C328" s="16"/>
      <c r="D328" s="18"/>
      <c r="F328" s="83"/>
    </row>
    <row r="329" spans="1:6" hidden="1">
      <c r="A329" t="s">
        <v>992</v>
      </c>
      <c r="B329" s="20"/>
      <c r="C329" s="16"/>
      <c r="D329" s="18"/>
      <c r="F329" s="83"/>
    </row>
    <row r="330" spans="1:6" hidden="1">
      <c r="A330" t="s">
        <v>352</v>
      </c>
      <c r="B330" s="20"/>
      <c r="C330" s="16"/>
      <c r="D330" s="18"/>
      <c r="F330" s="83"/>
    </row>
    <row r="331" spans="1:6" hidden="1">
      <c r="A331" t="s">
        <v>12</v>
      </c>
      <c r="B331" s="20"/>
      <c r="C331" s="16"/>
      <c r="D331" s="18"/>
      <c r="F331" s="83"/>
    </row>
    <row r="332" spans="1:6" hidden="1">
      <c r="A332" t="s">
        <v>993</v>
      </c>
      <c r="C332" s="16"/>
      <c r="D332" s="18"/>
      <c r="F332" s="83"/>
    </row>
    <row r="333" spans="1:6" hidden="1">
      <c r="A333" t="s">
        <v>994</v>
      </c>
      <c r="C333" s="16"/>
      <c r="D333" s="18"/>
      <c r="F333" s="83"/>
    </row>
    <row r="334" spans="1:6" hidden="1">
      <c r="A334" t="s">
        <v>1494</v>
      </c>
      <c r="C334" s="16"/>
      <c r="D334" s="18"/>
      <c r="F334" s="83"/>
    </row>
    <row r="335" spans="1:6" hidden="1">
      <c r="A335" t="s">
        <v>1495</v>
      </c>
      <c r="C335" s="16"/>
      <c r="D335" s="18"/>
      <c r="F335" s="83"/>
    </row>
    <row r="336" spans="1:6" hidden="1">
      <c r="A336" t="s">
        <v>1369</v>
      </c>
      <c r="C336" s="16"/>
      <c r="D336" s="17"/>
      <c r="F336" s="83"/>
    </row>
    <row r="337" spans="1:6" hidden="1">
      <c r="A337" t="s">
        <v>8</v>
      </c>
      <c r="C337" s="16"/>
      <c r="D337" s="18"/>
      <c r="F337" s="83"/>
    </row>
    <row r="338" spans="1:6" hidden="1">
      <c r="A338" t="s">
        <v>7</v>
      </c>
      <c r="F338" s="83"/>
    </row>
    <row r="339" spans="1:6" hidden="1">
      <c r="A339" s="16" t="s">
        <v>5</v>
      </c>
      <c r="F339" s="83"/>
    </row>
    <row r="340" spans="1:6" hidden="1">
      <c r="A340" t="s">
        <v>3</v>
      </c>
      <c r="F340" s="83"/>
    </row>
    <row r="341" spans="1:6" hidden="1">
      <c r="A341" t="s">
        <v>4</v>
      </c>
      <c r="C341" s="16"/>
      <c r="D341" s="18"/>
      <c r="F341" s="83"/>
    </row>
    <row r="342" spans="1:6" hidden="1">
      <c r="A342" s="16" t="s">
        <v>6</v>
      </c>
      <c r="C342" s="16"/>
      <c r="D342" s="18"/>
      <c r="F342" s="83"/>
    </row>
    <row r="343" spans="1:6" hidden="1">
      <c r="A343" t="s">
        <v>353</v>
      </c>
      <c r="C343" s="16"/>
      <c r="D343" s="18"/>
      <c r="F343" s="83"/>
    </row>
    <row r="344" spans="1:6" hidden="1">
      <c r="A344" s="20" t="s">
        <v>1382</v>
      </c>
      <c r="B344" s="21"/>
      <c r="C344" s="16"/>
      <c r="D344" s="18"/>
      <c r="F344" s="83"/>
    </row>
    <row r="345" spans="1:6" hidden="1">
      <c r="A345" s="20" t="s">
        <v>834</v>
      </c>
      <c r="C345" s="16"/>
      <c r="D345" s="18" t="s">
        <v>837</v>
      </c>
      <c r="F345" s="83"/>
    </row>
    <row r="346" spans="1:6" hidden="1">
      <c r="A346" s="20">
        <v>43361.504166666666</v>
      </c>
      <c r="B346" t="s">
        <v>835</v>
      </c>
      <c r="C346" s="16" t="s">
        <v>836</v>
      </c>
      <c r="D346" s="18"/>
      <c r="F346" s="83"/>
    </row>
    <row r="347" spans="1:6" hidden="1">
      <c r="A347" t="s">
        <v>32</v>
      </c>
      <c r="B347" s="21">
        <v>66.67</v>
      </c>
      <c r="C347" s="16">
        <v>68.849999999999994</v>
      </c>
      <c r="D347" s="18"/>
      <c r="F347" s="83"/>
    </row>
    <row r="348" spans="1:6" hidden="1">
      <c r="A348" t="s">
        <v>113</v>
      </c>
      <c r="B348">
        <v>77.94</v>
      </c>
      <c r="C348" s="16">
        <v>80.39</v>
      </c>
      <c r="D348" s="18"/>
      <c r="F348" s="83"/>
    </row>
    <row r="349" spans="1:6" hidden="1">
      <c r="A349" t="s">
        <v>838</v>
      </c>
      <c r="C349" s="16"/>
      <c r="D349" s="18"/>
      <c r="F349" s="83"/>
    </row>
    <row r="350" spans="1:6" hidden="1">
      <c r="A350" t="s">
        <v>839</v>
      </c>
      <c r="C350" s="16"/>
      <c r="D350" s="18"/>
      <c r="F350" s="83"/>
    </row>
    <row r="351" spans="1:6" hidden="1">
      <c r="A351" t="s">
        <v>213</v>
      </c>
      <c r="F351" s="83"/>
    </row>
    <row r="352" spans="1:6" hidden="1">
      <c r="F352" s="83"/>
    </row>
    <row r="353" spans="1:6" hidden="1">
      <c r="A353" t="s">
        <v>213</v>
      </c>
      <c r="B353" s="18"/>
      <c r="F353" s="83"/>
    </row>
    <row r="354" spans="1:6" hidden="1">
      <c r="A354" t="s">
        <v>32</v>
      </c>
      <c r="C354" s="16"/>
      <c r="D354" s="18"/>
      <c r="F354" s="83"/>
    </row>
    <row r="355" spans="1:6" hidden="1">
      <c r="A355" t="s">
        <v>113</v>
      </c>
      <c r="C355" s="16"/>
      <c r="D355" s="18"/>
      <c r="F355" s="83"/>
    </row>
    <row r="356" spans="1:6" hidden="1">
      <c r="A356" s="16"/>
      <c r="C356" s="16"/>
      <c r="D356" s="18"/>
      <c r="F356" s="83"/>
    </row>
    <row r="357" spans="1:6" hidden="1">
      <c r="A357" t="s">
        <v>840</v>
      </c>
      <c r="C357" s="16"/>
      <c r="D357" s="18"/>
      <c r="F357" s="83"/>
    </row>
    <row r="358" spans="1:6" hidden="1">
      <c r="A358" t="s">
        <v>32</v>
      </c>
      <c r="C358" s="16"/>
      <c r="D358" s="18"/>
      <c r="F358" s="83"/>
    </row>
    <row r="359" spans="1:6" hidden="1">
      <c r="C359" s="16"/>
      <c r="D359" s="17"/>
      <c r="F359" s="83"/>
    </row>
    <row r="360" spans="1:6" hidden="1">
      <c r="A360" t="s">
        <v>32</v>
      </c>
      <c r="C360" s="16"/>
      <c r="D360" s="18"/>
      <c r="F360" s="83"/>
    </row>
    <row r="361" spans="1:6" hidden="1">
      <c r="A361" t="s">
        <v>113</v>
      </c>
      <c r="B361" s="21"/>
      <c r="C361" s="16"/>
      <c r="D361" s="18"/>
      <c r="F361" s="83"/>
    </row>
    <row r="362" spans="1:6" hidden="1">
      <c r="C362" s="16"/>
      <c r="D362" s="18"/>
      <c r="F362" s="83"/>
    </row>
    <row r="363" spans="1:6" hidden="1">
      <c r="A363" t="s">
        <v>213</v>
      </c>
      <c r="C363" s="16"/>
      <c r="D363" s="18"/>
      <c r="F363" s="83"/>
    </row>
    <row r="364" spans="1:6" hidden="1">
      <c r="C364" s="16"/>
      <c r="D364" s="18"/>
      <c r="F364" s="83"/>
    </row>
    <row r="365" spans="1:6" hidden="1">
      <c r="A365" t="s">
        <v>213</v>
      </c>
      <c r="C365" s="16"/>
      <c r="D365" s="18"/>
      <c r="F365" s="83"/>
    </row>
    <row r="366" spans="1:6" hidden="1">
      <c r="C366" s="16"/>
      <c r="D366" s="18"/>
      <c r="F366" s="83"/>
    </row>
    <row r="367" spans="1:6" hidden="1">
      <c r="A367" t="s">
        <v>841</v>
      </c>
      <c r="C367" s="16"/>
      <c r="D367" s="18"/>
      <c r="F367" s="83"/>
    </row>
    <row r="368" spans="1:6" hidden="1">
      <c r="A368" t="s">
        <v>842</v>
      </c>
      <c r="C368" s="16"/>
      <c r="D368" s="18"/>
      <c r="F368" s="83"/>
    </row>
    <row r="369" spans="1:6" hidden="1">
      <c r="A369" t="s">
        <v>1493</v>
      </c>
      <c r="B369" s="20"/>
      <c r="C369" s="16"/>
      <c r="D369" s="18"/>
      <c r="F369" s="83"/>
    </row>
    <row r="370" spans="1:6" hidden="1">
      <c r="A370" t="s">
        <v>843</v>
      </c>
      <c r="B370" s="20"/>
      <c r="C370" s="16"/>
      <c r="D370" s="18"/>
      <c r="F370" s="83"/>
    </row>
    <row r="371" spans="1:6" hidden="1">
      <c r="B371" s="20"/>
      <c r="C371" s="16"/>
      <c r="D371" s="18"/>
      <c r="F371" s="83"/>
    </row>
    <row r="372" spans="1:6" hidden="1">
      <c r="A372" t="s">
        <v>850</v>
      </c>
      <c r="B372" s="20"/>
      <c r="C372" s="16"/>
      <c r="D372" s="18"/>
      <c r="F372" s="83"/>
    </row>
    <row r="373" spans="1:6" hidden="1">
      <c r="A373" t="s">
        <v>851</v>
      </c>
      <c r="B373" s="20"/>
      <c r="C373" s="16"/>
      <c r="D373" s="18"/>
      <c r="E373" s="81"/>
      <c r="F373" s="81"/>
    </row>
    <row r="374" spans="1:6" hidden="1">
      <c r="A374" t="s">
        <v>1016</v>
      </c>
      <c r="B374" s="20"/>
      <c r="C374" s="16"/>
      <c r="D374" s="18"/>
      <c r="E374" s="81"/>
      <c r="F374" s="81"/>
    </row>
    <row r="375" spans="1:6" hidden="1">
      <c r="B375" s="20"/>
      <c r="C375" s="16"/>
      <c r="D375" s="18"/>
      <c r="E375" s="81"/>
      <c r="F375" s="81"/>
    </row>
    <row r="376" spans="1:6" hidden="1">
      <c r="A376" t="s">
        <v>844</v>
      </c>
      <c r="B376" s="20"/>
      <c r="C376" s="16"/>
      <c r="D376" s="18"/>
      <c r="E376" s="81"/>
      <c r="F376" s="81"/>
    </row>
    <row r="377" spans="1:6" hidden="1">
      <c r="A377" t="s">
        <v>845</v>
      </c>
      <c r="B377" s="20"/>
      <c r="C377" s="16"/>
      <c r="D377" s="18"/>
      <c r="E377" s="81"/>
      <c r="F377" s="81"/>
    </row>
    <row r="378" spans="1:6" hidden="1">
      <c r="A378" t="s">
        <v>846</v>
      </c>
      <c r="B378" s="20"/>
      <c r="C378" s="16"/>
      <c r="D378" s="18"/>
      <c r="E378" s="81"/>
      <c r="F378" s="81"/>
    </row>
    <row r="379" spans="1:6" hidden="1">
      <c r="A379" t="s">
        <v>847</v>
      </c>
      <c r="B379" s="20"/>
      <c r="C379" s="16"/>
      <c r="D379" s="18"/>
      <c r="E379" s="81"/>
      <c r="F379" s="81"/>
    </row>
    <row r="380" spans="1:6" hidden="1">
      <c r="A380" t="s">
        <v>848</v>
      </c>
      <c r="B380" s="20"/>
      <c r="C380" s="16"/>
      <c r="D380" s="18"/>
      <c r="E380" s="81"/>
      <c r="F380" s="81"/>
    </row>
    <row r="381" spans="1:6" hidden="1">
      <c r="A381" t="s">
        <v>849</v>
      </c>
      <c r="B381" s="20"/>
      <c r="C381" s="16"/>
      <c r="D381" s="18"/>
      <c r="E381" s="81"/>
      <c r="F381" s="81"/>
    </row>
    <row r="382" spans="1:6" hidden="1">
      <c r="B382" s="20"/>
      <c r="C382" s="16"/>
      <c r="D382" s="18"/>
      <c r="E382" s="81"/>
      <c r="F382" s="81"/>
    </row>
    <row r="383" spans="1:6" hidden="1">
      <c r="A383" t="s">
        <v>858</v>
      </c>
      <c r="B383" s="20"/>
      <c r="C383" s="16"/>
      <c r="D383" s="18"/>
      <c r="E383" s="81"/>
      <c r="F383" s="81"/>
    </row>
    <row r="384" spans="1:6" hidden="1">
      <c r="A384" t="s">
        <v>859</v>
      </c>
      <c r="B384" s="20"/>
      <c r="C384" s="16"/>
      <c r="D384" s="18"/>
      <c r="E384" s="81"/>
      <c r="F384" s="81"/>
    </row>
    <row r="385" spans="1:6" hidden="1">
      <c r="A385" t="s">
        <v>1016</v>
      </c>
      <c r="B385" s="20"/>
      <c r="C385" s="16"/>
      <c r="D385" s="18"/>
      <c r="E385" s="81"/>
      <c r="F385" s="81"/>
    </row>
    <row r="386" spans="1:6" hidden="1">
      <c r="B386" s="20"/>
      <c r="C386" s="16"/>
      <c r="D386" s="18"/>
      <c r="E386" s="81"/>
      <c r="F386" s="81"/>
    </row>
    <row r="387" spans="1:6" hidden="1">
      <c r="A387" t="s">
        <v>844</v>
      </c>
      <c r="B387" s="20"/>
      <c r="C387" s="16"/>
      <c r="D387" s="18"/>
      <c r="E387" s="81"/>
      <c r="F387" s="81"/>
    </row>
    <row r="388" spans="1:6" hidden="1">
      <c r="A388" t="s">
        <v>852</v>
      </c>
      <c r="B388" s="20"/>
      <c r="C388" s="16"/>
      <c r="D388" s="18"/>
      <c r="E388" s="81"/>
      <c r="F388" s="81"/>
    </row>
    <row r="389" spans="1:6" hidden="1">
      <c r="A389" t="s">
        <v>853</v>
      </c>
      <c r="B389" s="20"/>
      <c r="C389" s="16"/>
      <c r="D389" s="18"/>
      <c r="E389" s="81"/>
      <c r="F389" s="81"/>
    </row>
    <row r="390" spans="1:6" hidden="1">
      <c r="A390" t="s">
        <v>854</v>
      </c>
      <c r="B390" s="20"/>
      <c r="C390" s="16"/>
      <c r="D390" s="18"/>
      <c r="E390" s="81"/>
      <c r="F390" s="81"/>
    </row>
    <row r="391" spans="1:6" hidden="1">
      <c r="A391" t="s">
        <v>855</v>
      </c>
      <c r="B391" s="20"/>
      <c r="C391" s="16"/>
      <c r="D391" s="18"/>
      <c r="E391" s="81"/>
      <c r="F391" s="81"/>
    </row>
    <row r="392" spans="1:6" hidden="1">
      <c r="A392" t="s">
        <v>856</v>
      </c>
      <c r="B392" s="20"/>
      <c r="C392" s="16"/>
      <c r="D392" s="18"/>
      <c r="E392" s="81"/>
      <c r="F392" s="81"/>
    </row>
    <row r="393" spans="1:6" hidden="1">
      <c r="A393" t="s">
        <v>857</v>
      </c>
      <c r="B393" s="20"/>
      <c r="C393" s="16"/>
      <c r="D393" s="18"/>
      <c r="E393" s="81"/>
      <c r="F393" s="81"/>
    </row>
    <row r="394" spans="1:6" hidden="1">
      <c r="B394" s="20"/>
      <c r="C394" s="16"/>
      <c r="D394" s="18"/>
      <c r="E394" s="81"/>
      <c r="F394" s="81"/>
    </row>
    <row r="395" spans="1:6" hidden="1">
      <c r="A395" t="s">
        <v>866</v>
      </c>
      <c r="B395" s="20"/>
      <c r="C395" s="16"/>
      <c r="D395" s="18"/>
      <c r="E395" s="81"/>
      <c r="F395" s="81"/>
    </row>
    <row r="396" spans="1:6" hidden="1">
      <c r="A396" t="s">
        <v>867</v>
      </c>
      <c r="B396" s="20"/>
      <c r="C396" s="16"/>
      <c r="D396" s="18"/>
      <c r="E396" s="81"/>
      <c r="F396" s="81"/>
    </row>
    <row r="397" spans="1:6" hidden="1">
      <c r="A397" t="s">
        <v>1016</v>
      </c>
      <c r="B397" s="20"/>
      <c r="C397" s="16"/>
      <c r="D397" s="18"/>
      <c r="E397" s="81"/>
      <c r="F397" s="81"/>
    </row>
    <row r="398" spans="1:6" hidden="1">
      <c r="B398" s="20"/>
      <c r="C398" s="16"/>
      <c r="D398" s="18"/>
      <c r="E398" s="81"/>
      <c r="F398" s="81"/>
    </row>
    <row r="399" spans="1:6" hidden="1">
      <c r="A399" t="s">
        <v>844</v>
      </c>
      <c r="B399" s="20"/>
      <c r="C399" s="16"/>
      <c r="D399" s="18"/>
      <c r="E399" s="81"/>
      <c r="F399" s="81"/>
    </row>
    <row r="400" spans="1:6" hidden="1">
      <c r="A400" t="s">
        <v>860</v>
      </c>
      <c r="B400" s="20"/>
      <c r="C400" s="16"/>
      <c r="D400" s="18"/>
      <c r="E400" s="81"/>
      <c r="F400" s="81"/>
    </row>
    <row r="401" spans="1:6" hidden="1">
      <c r="A401" s="16" t="s">
        <v>861</v>
      </c>
      <c r="B401" s="20"/>
      <c r="C401" s="16"/>
      <c r="D401" s="18"/>
      <c r="E401" s="81"/>
      <c r="F401" s="81"/>
    </row>
    <row r="402" spans="1:6" hidden="1">
      <c r="A402" t="s">
        <v>862</v>
      </c>
      <c r="B402" s="20"/>
      <c r="C402" s="16"/>
      <c r="D402" s="18"/>
      <c r="E402" s="81"/>
      <c r="F402" s="81"/>
    </row>
    <row r="403" spans="1:6" hidden="1">
      <c r="A403" t="s">
        <v>863</v>
      </c>
      <c r="B403" s="20"/>
      <c r="C403" s="16"/>
      <c r="D403" s="18"/>
      <c r="E403" s="81"/>
      <c r="F403" s="81"/>
    </row>
    <row r="404" spans="1:6" hidden="1">
      <c r="A404" t="s">
        <v>864</v>
      </c>
      <c r="B404" s="20"/>
      <c r="C404" s="16"/>
      <c r="D404" s="18"/>
      <c r="E404" s="81"/>
      <c r="F404" s="81"/>
    </row>
    <row r="405" spans="1:6" hidden="1">
      <c r="A405" t="s">
        <v>865</v>
      </c>
      <c r="B405" s="20"/>
      <c r="C405" s="16"/>
      <c r="D405" s="18"/>
      <c r="E405" s="81"/>
      <c r="F405" s="81"/>
    </row>
    <row r="406" spans="1:6" hidden="1">
      <c r="B406" s="20"/>
      <c r="C406" s="16"/>
      <c r="D406" s="18"/>
      <c r="E406" s="81"/>
      <c r="F406" s="81"/>
    </row>
    <row r="407" spans="1:6" hidden="1">
      <c r="A407" t="s">
        <v>868</v>
      </c>
      <c r="B407" s="20"/>
      <c r="C407" s="16"/>
      <c r="D407" s="18"/>
      <c r="E407" s="81"/>
      <c r="F407" s="81"/>
    </row>
    <row r="408" spans="1:6" hidden="1">
      <c r="A408" t="s">
        <v>869</v>
      </c>
      <c r="B408" s="20"/>
      <c r="C408" s="16"/>
      <c r="D408" s="18"/>
      <c r="E408" s="81"/>
      <c r="F408" s="81"/>
    </row>
    <row r="409" spans="1:6" hidden="1">
      <c r="A409" t="s">
        <v>1016</v>
      </c>
      <c r="B409" s="20"/>
      <c r="C409" s="16"/>
      <c r="D409" s="18"/>
      <c r="E409" s="81"/>
      <c r="F409" s="81"/>
    </row>
    <row r="410" spans="1:6" hidden="1">
      <c r="A410" s="16"/>
      <c r="B410" s="20"/>
      <c r="C410" s="16"/>
      <c r="D410" s="18"/>
      <c r="E410" s="81"/>
      <c r="F410" s="81"/>
    </row>
    <row r="411" spans="1:6" hidden="1">
      <c r="A411" s="16" t="s">
        <v>844</v>
      </c>
      <c r="B411" s="20"/>
      <c r="C411" s="16"/>
      <c r="D411" s="18"/>
      <c r="E411" s="81"/>
      <c r="F411" s="81"/>
    </row>
    <row r="412" spans="1:6" hidden="1">
      <c r="A412" s="16" t="s">
        <v>852</v>
      </c>
      <c r="B412" s="20"/>
      <c r="C412" s="16"/>
      <c r="D412" s="18"/>
      <c r="E412" s="81"/>
      <c r="F412" s="81"/>
    </row>
    <row r="413" spans="1:6" hidden="1">
      <c r="A413" t="s">
        <v>853</v>
      </c>
      <c r="B413" s="20"/>
      <c r="C413" s="16"/>
      <c r="D413" s="18"/>
      <c r="E413" s="81"/>
      <c r="F413" s="81"/>
    </row>
    <row r="414" spans="1:6" hidden="1">
      <c r="A414" t="s">
        <v>854</v>
      </c>
      <c r="B414" s="20"/>
      <c r="C414" s="16"/>
      <c r="D414" s="18"/>
      <c r="E414" s="81"/>
      <c r="F414" s="81"/>
    </row>
    <row r="415" spans="1:6" hidden="1">
      <c r="A415" t="s">
        <v>855</v>
      </c>
      <c r="B415" s="20"/>
      <c r="C415" s="16"/>
      <c r="D415" s="18"/>
      <c r="E415" s="105"/>
      <c r="F415" s="81"/>
    </row>
    <row r="416" spans="1:6" hidden="1">
      <c r="A416" t="s">
        <v>856</v>
      </c>
      <c r="B416" s="20"/>
      <c r="C416" s="16"/>
      <c r="D416" s="18"/>
      <c r="E416" s="105"/>
      <c r="F416" s="81"/>
    </row>
    <row r="417" spans="1:6" hidden="1">
      <c r="A417" t="s">
        <v>857</v>
      </c>
      <c r="B417" s="20"/>
      <c r="C417" s="16"/>
      <c r="D417" s="18"/>
      <c r="E417" s="81"/>
      <c r="F417" s="81"/>
    </row>
    <row r="418" spans="1:6" hidden="1">
      <c r="B418" s="20"/>
      <c r="C418" s="16"/>
      <c r="D418" s="18"/>
      <c r="E418" s="81"/>
      <c r="F418" s="81"/>
    </row>
    <row r="419" spans="1:6" hidden="1">
      <c r="A419" t="s">
        <v>875</v>
      </c>
      <c r="B419" s="20"/>
      <c r="C419" s="16"/>
      <c r="D419" s="18"/>
      <c r="E419" s="81"/>
      <c r="F419" s="81"/>
    </row>
    <row r="420" spans="1:6" hidden="1">
      <c r="A420" t="s">
        <v>876</v>
      </c>
      <c r="B420" s="20"/>
      <c r="C420" s="16"/>
      <c r="D420" s="18"/>
      <c r="E420" s="81"/>
      <c r="F420" s="81"/>
    </row>
    <row r="421" spans="1:6" hidden="1">
      <c r="A421" t="s">
        <v>1016</v>
      </c>
      <c r="B421" s="20"/>
      <c r="C421" s="16"/>
      <c r="D421" s="18"/>
      <c r="E421" s="81"/>
      <c r="F421" s="81"/>
    </row>
    <row r="422" spans="1:6" hidden="1">
      <c r="B422" s="20"/>
      <c r="C422" s="16"/>
      <c r="D422" s="18"/>
      <c r="E422" s="81"/>
      <c r="F422" s="81"/>
    </row>
    <row r="423" spans="1:6" hidden="1">
      <c r="A423" t="s">
        <v>844</v>
      </c>
      <c r="B423" s="20"/>
      <c r="C423" s="16"/>
      <c r="D423" s="18"/>
      <c r="E423" s="81"/>
      <c r="F423" s="81"/>
    </row>
    <row r="424" spans="1:6" hidden="1">
      <c r="A424" t="s">
        <v>870</v>
      </c>
      <c r="B424" s="20"/>
      <c r="C424" s="16"/>
      <c r="D424" s="18"/>
      <c r="E424" s="81"/>
      <c r="F424" s="81"/>
    </row>
    <row r="425" spans="1:6" hidden="1">
      <c r="A425" t="s">
        <v>871</v>
      </c>
      <c r="B425" s="20"/>
      <c r="C425" s="16"/>
      <c r="D425" s="18"/>
      <c r="E425" s="81"/>
      <c r="F425" s="81"/>
    </row>
    <row r="426" spans="1:6" hidden="1">
      <c r="A426" t="s">
        <v>872</v>
      </c>
      <c r="B426" s="20"/>
      <c r="C426" s="16"/>
      <c r="D426" s="18"/>
      <c r="E426" s="81"/>
      <c r="F426" s="81"/>
    </row>
    <row r="427" spans="1:6" hidden="1">
      <c r="A427" t="s">
        <v>873</v>
      </c>
      <c r="B427" s="20"/>
      <c r="C427" s="16"/>
      <c r="D427" s="18"/>
      <c r="E427" s="81"/>
      <c r="F427" s="81"/>
    </row>
    <row r="428" spans="1:6" hidden="1">
      <c r="A428" t="s">
        <v>874</v>
      </c>
      <c r="B428" s="20"/>
      <c r="C428" s="16"/>
      <c r="D428" s="18"/>
      <c r="E428" s="81"/>
      <c r="F428" s="81"/>
    </row>
    <row r="429" spans="1:6" hidden="1">
      <c r="A429" t="s">
        <v>877</v>
      </c>
      <c r="B429" s="20"/>
      <c r="C429" s="16"/>
      <c r="D429" s="18"/>
      <c r="E429" s="81"/>
      <c r="F429" s="81"/>
    </row>
    <row r="430" spans="1:6" hidden="1">
      <c r="B430" s="20"/>
      <c r="C430" s="16"/>
      <c r="D430" s="18"/>
      <c r="E430" s="81"/>
      <c r="F430" s="81"/>
    </row>
    <row r="431" spans="1:6" hidden="1">
      <c r="A431" t="s">
        <v>878</v>
      </c>
      <c r="B431" s="20"/>
      <c r="C431" s="16"/>
      <c r="D431" s="18"/>
      <c r="E431" s="81"/>
      <c r="F431" s="81"/>
    </row>
    <row r="432" spans="1:6" hidden="1">
      <c r="A432" t="s">
        <v>879</v>
      </c>
      <c r="B432" s="20" t="s">
        <v>880</v>
      </c>
      <c r="C432" s="16" t="s">
        <v>881</v>
      </c>
      <c r="D432" s="18" t="s">
        <v>882</v>
      </c>
      <c r="E432" s="81" t="s">
        <v>883</v>
      </c>
      <c r="F432" s="81" t="s">
        <v>884</v>
      </c>
    </row>
    <row r="433" spans="1:6">
      <c r="A433" t="s">
        <v>300</v>
      </c>
      <c r="B433" s="20">
        <v>43361.504166666666</v>
      </c>
      <c r="C433" s="16">
        <v>68.430000000000007</v>
      </c>
      <c r="D433" s="18">
        <v>67.03</v>
      </c>
      <c r="E433" s="81">
        <v>79.97</v>
      </c>
      <c r="F433" s="81">
        <v>78.37</v>
      </c>
    </row>
    <row r="434" spans="1:6">
      <c r="A434" t="s">
        <v>925</v>
      </c>
      <c r="B434" s="20">
        <v>43361.504166666666</v>
      </c>
      <c r="C434" s="16">
        <v>69.3</v>
      </c>
      <c r="D434" s="18">
        <v>66.25</v>
      </c>
      <c r="E434" s="81">
        <v>80.7</v>
      </c>
      <c r="F434" s="81">
        <v>77.650000000000006</v>
      </c>
    </row>
    <row r="435" spans="1:6">
      <c r="A435" t="s">
        <v>309</v>
      </c>
      <c r="B435" s="20">
        <v>43361.461805555555</v>
      </c>
      <c r="C435" s="16">
        <v>69.900000000000006</v>
      </c>
      <c r="D435" s="18">
        <v>65.39</v>
      </c>
      <c r="E435" s="81">
        <v>81.52</v>
      </c>
      <c r="F435" s="81">
        <v>76.5</v>
      </c>
    </row>
    <row r="436" spans="1:6">
      <c r="A436" t="s">
        <v>301</v>
      </c>
      <c r="B436" s="20">
        <v>43361.504166666666</v>
      </c>
      <c r="C436" s="16">
        <v>69</v>
      </c>
      <c r="D436" s="18">
        <v>67</v>
      </c>
      <c r="E436" s="81">
        <v>80.3</v>
      </c>
      <c r="F436" s="81">
        <v>78.3</v>
      </c>
    </row>
    <row r="437" spans="1:6">
      <c r="A437" t="s">
        <v>339</v>
      </c>
      <c r="B437" s="20">
        <v>43361.504166666666</v>
      </c>
      <c r="C437" s="16">
        <v>68.2</v>
      </c>
      <c r="D437" s="18">
        <v>67.2</v>
      </c>
      <c r="E437" s="81">
        <v>79.7</v>
      </c>
      <c r="F437" s="81">
        <v>78.5</v>
      </c>
    </row>
    <row r="438" spans="1:6">
      <c r="A438" t="s">
        <v>460</v>
      </c>
      <c r="B438" s="20">
        <v>43361.504166666666</v>
      </c>
      <c r="C438" s="16">
        <v>68.64</v>
      </c>
      <c r="D438" s="18">
        <v>67.13</v>
      </c>
      <c r="E438" s="105">
        <v>80.16</v>
      </c>
      <c r="F438" s="81">
        <v>78.44</v>
      </c>
    </row>
    <row r="439" spans="1:6">
      <c r="A439" t="s">
        <v>297</v>
      </c>
      <c r="B439" s="20">
        <v>43361.504861111112</v>
      </c>
      <c r="C439" s="16">
        <v>68.5</v>
      </c>
      <c r="D439" s="18">
        <v>67</v>
      </c>
      <c r="E439" s="81">
        <v>79.95</v>
      </c>
      <c r="F439" s="81">
        <v>78.45</v>
      </c>
    </row>
    <row r="440" spans="1:6">
      <c r="A440" t="s">
        <v>298</v>
      </c>
      <c r="B440" s="20">
        <v>43361.504166666666</v>
      </c>
      <c r="C440" s="16">
        <v>69.5</v>
      </c>
      <c r="D440" s="18">
        <v>66.45</v>
      </c>
      <c r="E440" s="81">
        <v>81.25</v>
      </c>
      <c r="F440" s="81">
        <v>77.7</v>
      </c>
    </row>
    <row r="441" spans="1:6">
      <c r="A441" t="s">
        <v>307</v>
      </c>
      <c r="B441" s="20">
        <v>43361.504861111112</v>
      </c>
      <c r="C441" s="16">
        <v>69</v>
      </c>
      <c r="D441" s="18">
        <v>66.42</v>
      </c>
      <c r="E441" s="81">
        <v>80.650000000000006</v>
      </c>
      <c r="F441" s="81">
        <v>77.599999999999994</v>
      </c>
    </row>
    <row r="442" spans="1:6">
      <c r="A442" t="s">
        <v>885</v>
      </c>
      <c r="B442" s="20"/>
      <c r="C442" s="16"/>
      <c r="D442" s="18"/>
      <c r="E442" s="81"/>
      <c r="F442" s="81"/>
    </row>
    <row r="443" spans="1:6">
      <c r="A443" t="s">
        <v>354</v>
      </c>
      <c r="B443" s="20"/>
      <c r="C443" s="16"/>
      <c r="D443" s="18"/>
      <c r="E443" s="81"/>
      <c r="F443" s="81"/>
    </row>
    <row r="444" spans="1:6">
      <c r="B444" s="20"/>
      <c r="C444" s="16"/>
      <c r="D444" s="18"/>
      <c r="E444" s="81"/>
      <c r="F444" s="81"/>
    </row>
    <row r="445" spans="1:6">
      <c r="A445" t="s">
        <v>1377</v>
      </c>
      <c r="B445" s="20"/>
      <c r="C445" s="16"/>
      <c r="D445" s="18"/>
      <c r="E445" s="81"/>
      <c r="F445" s="81"/>
    </row>
    <row r="446" spans="1:6">
      <c r="A446" t="s">
        <v>1370</v>
      </c>
      <c r="B446" s="20"/>
      <c r="C446" s="16"/>
      <c r="D446" s="18"/>
      <c r="E446" s="81"/>
      <c r="F446" s="81"/>
    </row>
    <row r="447" spans="1:6">
      <c r="A447" t="s">
        <v>1366</v>
      </c>
      <c r="B447" s="20"/>
      <c r="C447" s="16"/>
      <c r="D447" s="18"/>
      <c r="E447" s="81"/>
      <c r="F447" s="81"/>
    </row>
    <row r="448" spans="1:6">
      <c r="A448" t="s">
        <v>1367</v>
      </c>
      <c r="B448" s="20"/>
      <c r="C448" s="16"/>
      <c r="D448" s="18"/>
      <c r="E448" s="81"/>
      <c r="F448" s="81"/>
    </row>
    <row r="449" spans="1:6">
      <c r="A449" t="s">
        <v>1368</v>
      </c>
      <c r="B449" s="20"/>
      <c r="C449" s="16"/>
      <c r="D449" s="18"/>
      <c r="E449" s="81"/>
      <c r="F449" s="81"/>
    </row>
    <row r="450" spans="1:6">
      <c r="B450" s="20"/>
      <c r="C450" s="16"/>
      <c r="D450" s="18"/>
      <c r="E450" s="81"/>
      <c r="F450" s="81"/>
    </row>
    <row r="451" spans="1:6">
      <c r="A451" t="s">
        <v>355</v>
      </c>
      <c r="B451" s="20"/>
      <c r="C451" s="16"/>
      <c r="D451" s="18"/>
      <c r="E451" s="81"/>
      <c r="F451" s="81"/>
    </row>
    <row r="452" spans="1:6">
      <c r="A452" t="s">
        <v>1241</v>
      </c>
      <c r="B452" s="20"/>
      <c r="C452" s="16"/>
      <c r="D452" s="18"/>
      <c r="E452" s="81"/>
      <c r="F452" s="81"/>
    </row>
    <row r="453" spans="1:6">
      <c r="A453" t="s">
        <v>11</v>
      </c>
      <c r="B453" s="20"/>
      <c r="C453" s="16"/>
      <c r="D453" s="18"/>
      <c r="E453" s="81"/>
      <c r="F453" s="81"/>
    </row>
    <row r="454" spans="1:6">
      <c r="B454" s="20">
        <v>43358</v>
      </c>
      <c r="C454" s="16" t="s">
        <v>1378</v>
      </c>
      <c r="D454" s="18"/>
      <c r="E454" s="81"/>
      <c r="F454" s="81"/>
    </row>
    <row r="455" spans="1:6">
      <c r="A455" t="s">
        <v>356</v>
      </c>
      <c r="B455" s="20">
        <v>68.28</v>
      </c>
      <c r="C455" s="16" t="s">
        <v>1379</v>
      </c>
      <c r="D455" s="18"/>
      <c r="E455" s="81"/>
      <c r="F455" s="81"/>
    </row>
    <row r="456" spans="1:6">
      <c r="A456" t="s">
        <v>357</v>
      </c>
      <c r="B456" s="20">
        <v>79.95</v>
      </c>
      <c r="C456" s="16" t="s">
        <v>1380</v>
      </c>
      <c r="D456" s="18"/>
      <c r="E456" s="81"/>
      <c r="F456" s="81"/>
    </row>
    <row r="457" spans="1:6">
      <c r="B457" s="20" t="s">
        <v>32</v>
      </c>
      <c r="C457" s="16"/>
      <c r="D457" s="18">
        <v>67</v>
      </c>
      <c r="E457" s="105">
        <v>69</v>
      </c>
      <c r="F457" s="81"/>
    </row>
    <row r="458" spans="1:6">
      <c r="B458" s="20" t="s">
        <v>113</v>
      </c>
      <c r="C458" s="16"/>
      <c r="D458" s="18">
        <v>78.5</v>
      </c>
      <c r="E458" s="105">
        <v>80.5</v>
      </c>
      <c r="F458" s="81"/>
    </row>
    <row r="459" spans="1:6">
      <c r="B459" s="20"/>
      <c r="C459" s="16"/>
      <c r="D459" s="18"/>
      <c r="E459" s="105"/>
      <c r="F459" s="81"/>
    </row>
    <row r="460" spans="1:6">
      <c r="A460" t="s">
        <v>1496</v>
      </c>
      <c r="B460" s="20"/>
      <c r="C460" s="16"/>
      <c r="D460" s="18"/>
      <c r="E460" s="81"/>
      <c r="F460" s="81"/>
    </row>
    <row r="461" spans="1:6">
      <c r="A461" t="s">
        <v>1497</v>
      </c>
      <c r="B461" s="20"/>
      <c r="C461" s="16"/>
      <c r="D461" s="18"/>
      <c r="E461" s="81"/>
      <c r="F461" s="81"/>
    </row>
    <row r="462" spans="1:6">
      <c r="A462" t="s">
        <v>358</v>
      </c>
      <c r="B462" s="20"/>
      <c r="C462" s="16"/>
      <c r="D462" s="18"/>
      <c r="E462" s="81"/>
      <c r="F462" s="81"/>
    </row>
    <row r="463" spans="1:6">
      <c r="A463" t="s">
        <v>359</v>
      </c>
      <c r="B463" s="20"/>
      <c r="C463" s="16"/>
      <c r="D463" s="18"/>
      <c r="E463" s="81"/>
      <c r="F463" s="81"/>
    </row>
    <row r="464" spans="1:6">
      <c r="A464" t="s">
        <v>5</v>
      </c>
      <c r="B464" s="20"/>
      <c r="C464" s="16"/>
      <c r="D464" s="18"/>
      <c r="E464" s="81"/>
      <c r="F464" s="81"/>
    </row>
    <row r="465" spans="1:6">
      <c r="A465" t="s">
        <v>360</v>
      </c>
      <c r="B465" s="20"/>
      <c r="C465" s="16"/>
      <c r="D465" s="18"/>
      <c r="E465" s="81"/>
      <c r="F465" s="81"/>
    </row>
    <row r="466" spans="1:6">
      <c r="A466">
        <v>1</v>
      </c>
      <c r="B466" s="20" t="s">
        <v>12</v>
      </c>
      <c r="C466" s="16">
        <v>25958370</v>
      </c>
      <c r="D466" s="18">
        <v>1.9E-2</v>
      </c>
      <c r="E466" s="81"/>
      <c r="F466" s="81"/>
    </row>
    <row r="467" spans="1:6">
      <c r="A467">
        <v>2</v>
      </c>
      <c r="B467" s="20" t="s">
        <v>925</v>
      </c>
      <c r="C467" s="16">
        <v>12621289</v>
      </c>
      <c r="D467" s="18">
        <v>2.5000000000000001E-2</v>
      </c>
      <c r="E467" s="81"/>
      <c r="F467" s="81"/>
    </row>
    <row r="468" spans="1:6">
      <c r="A468">
        <v>3</v>
      </c>
      <c r="B468" s="20" t="s">
        <v>298</v>
      </c>
      <c r="C468" s="16">
        <v>6102818</v>
      </c>
      <c r="D468" s="18">
        <v>6.0000000000000001E-3</v>
      </c>
      <c r="E468" s="81"/>
      <c r="F468" s="81"/>
    </row>
    <row r="469" spans="1:6">
      <c r="A469">
        <v>4</v>
      </c>
      <c r="B469" s="20" t="s">
        <v>297</v>
      </c>
      <c r="C469" s="16">
        <v>3393967</v>
      </c>
      <c r="D469" s="18">
        <v>-1.0999999999999999E-2</v>
      </c>
      <c r="E469" s="81"/>
      <c r="F469" s="81"/>
    </row>
    <row r="470" spans="1:6">
      <c r="A470">
        <v>5</v>
      </c>
      <c r="B470" s="20" t="s">
        <v>339</v>
      </c>
      <c r="C470" s="16">
        <v>2915877</v>
      </c>
      <c r="D470" s="18">
        <v>1.2999999999999999E-2</v>
      </c>
      <c r="E470" s="81"/>
      <c r="F470" s="81"/>
    </row>
    <row r="471" spans="1:6">
      <c r="A471">
        <v>6</v>
      </c>
      <c r="B471" s="20" t="s">
        <v>301</v>
      </c>
      <c r="C471" s="16">
        <v>2019819</v>
      </c>
      <c r="D471" s="18">
        <v>5.2999999999999999E-2</v>
      </c>
      <c r="E471" s="81"/>
      <c r="F471" s="81"/>
    </row>
    <row r="472" spans="1:6">
      <c r="A472">
        <v>7</v>
      </c>
      <c r="B472" s="20" t="s">
        <v>460</v>
      </c>
      <c r="C472" s="16">
        <v>1748912</v>
      </c>
      <c r="D472" s="18">
        <v>1.0999999999999999E-2</v>
      </c>
      <c r="E472" s="81"/>
      <c r="F472" s="81"/>
    </row>
    <row r="473" spans="1:6">
      <c r="A473">
        <v>8</v>
      </c>
      <c r="B473" s="20" t="s">
        <v>300</v>
      </c>
      <c r="C473" s="16">
        <v>1468238</v>
      </c>
      <c r="D473" s="18">
        <v>0.01</v>
      </c>
      <c r="E473" s="81"/>
      <c r="F473" s="81"/>
    </row>
    <row r="474" spans="1:6">
      <c r="A474">
        <v>9</v>
      </c>
      <c r="B474" s="20" t="s">
        <v>309</v>
      </c>
      <c r="C474" s="16">
        <v>1246477</v>
      </c>
      <c r="D474" s="18">
        <v>-0.01</v>
      </c>
      <c r="E474" s="81"/>
      <c r="F474" s="81"/>
    </row>
    <row r="475" spans="1:6">
      <c r="A475">
        <v>10</v>
      </c>
      <c r="B475" s="20" t="s">
        <v>307</v>
      </c>
      <c r="C475" s="16">
        <v>964437</v>
      </c>
      <c r="D475" s="18">
        <v>-7.0000000000000001E-3</v>
      </c>
      <c r="E475" s="81"/>
      <c r="F475" s="81"/>
    </row>
    <row r="476" spans="1:6">
      <c r="A476" t="s">
        <v>361</v>
      </c>
      <c r="B476" s="20"/>
      <c r="C476" s="16"/>
      <c r="D476" s="18"/>
      <c r="E476" s="81"/>
      <c r="F476" s="81"/>
    </row>
    <row r="477" spans="1:6">
      <c r="A477" t="s">
        <v>1287</v>
      </c>
      <c r="B477" s="20"/>
      <c r="C477" s="16"/>
      <c r="D477" s="18"/>
      <c r="E477" s="81"/>
      <c r="F477" s="81"/>
    </row>
    <row r="478" spans="1:6">
      <c r="A478" t="s">
        <v>362</v>
      </c>
      <c r="B478" s="20"/>
      <c r="C478" s="16"/>
      <c r="D478" s="18"/>
      <c r="E478" s="81"/>
      <c r="F478" s="81"/>
    </row>
    <row r="479" spans="1:6">
      <c r="A479">
        <v>1</v>
      </c>
      <c r="B479" s="20" t="s">
        <v>12</v>
      </c>
      <c r="C479" s="16">
        <v>4792640</v>
      </c>
      <c r="D479" s="18">
        <v>2.4E-2</v>
      </c>
      <c r="E479" s="81"/>
      <c r="F479" s="81"/>
    </row>
    <row r="480" spans="1:6">
      <c r="A480">
        <v>2</v>
      </c>
      <c r="B480" s="20" t="s">
        <v>925</v>
      </c>
      <c r="C480" s="16">
        <v>2118379</v>
      </c>
      <c r="D480" s="18">
        <v>1.9E-2</v>
      </c>
      <c r="E480" s="81"/>
      <c r="F480" s="81"/>
    </row>
    <row r="481" spans="1:6">
      <c r="A481">
        <v>3</v>
      </c>
      <c r="B481" s="20" t="s">
        <v>298</v>
      </c>
      <c r="C481" s="16">
        <v>418939</v>
      </c>
      <c r="D481" s="18">
        <v>2.5000000000000001E-2</v>
      </c>
      <c r="E481" s="81"/>
      <c r="F481" s="81"/>
    </row>
    <row r="482" spans="1:6">
      <c r="A482">
        <v>4</v>
      </c>
      <c r="B482" s="20" t="s">
        <v>297</v>
      </c>
      <c r="C482" s="16">
        <v>384349</v>
      </c>
      <c r="D482" s="18">
        <v>0.02</v>
      </c>
      <c r="E482" s="81"/>
      <c r="F482" s="81"/>
    </row>
    <row r="483" spans="1:6">
      <c r="A483">
        <v>5</v>
      </c>
      <c r="B483" s="20" t="s">
        <v>461</v>
      </c>
      <c r="C483" s="16">
        <v>232528</v>
      </c>
      <c r="D483" s="18">
        <v>4.1000000000000002E-2</v>
      </c>
      <c r="E483" s="81"/>
      <c r="F483" s="81"/>
    </row>
    <row r="484" spans="1:6">
      <c r="A484">
        <v>6</v>
      </c>
      <c r="B484" s="20" t="s">
        <v>307</v>
      </c>
      <c r="C484" s="16">
        <v>231127</v>
      </c>
      <c r="D484" s="18">
        <v>2.5999999999999999E-2</v>
      </c>
      <c r="E484" s="81"/>
      <c r="F484" s="81"/>
    </row>
    <row r="485" spans="1:6">
      <c r="A485">
        <v>7</v>
      </c>
      <c r="B485" s="20" t="s">
        <v>339</v>
      </c>
      <c r="C485" s="16">
        <v>220728</v>
      </c>
      <c r="D485" s="18">
        <v>7.3999999999999996E-2</v>
      </c>
      <c r="E485" s="81"/>
      <c r="F485" s="81"/>
    </row>
    <row r="486" spans="1:6">
      <c r="A486">
        <v>8</v>
      </c>
      <c r="B486" s="20" t="s">
        <v>315</v>
      </c>
      <c r="C486" s="16">
        <v>180594</v>
      </c>
      <c r="D486" s="18">
        <v>4.0000000000000001E-3</v>
      </c>
      <c r="E486" s="81"/>
      <c r="F486" s="81"/>
    </row>
    <row r="487" spans="1:6">
      <c r="A487">
        <v>9</v>
      </c>
      <c r="B487" s="20" t="s">
        <v>308</v>
      </c>
      <c r="C487" s="16">
        <v>145444</v>
      </c>
      <c r="D487" s="18">
        <v>1.4999999999999999E-2</v>
      </c>
      <c r="E487" s="81"/>
      <c r="F487" s="81"/>
    </row>
    <row r="488" spans="1:6">
      <c r="A488">
        <v>10</v>
      </c>
      <c r="B488" s="20" t="s">
        <v>364</v>
      </c>
      <c r="C488" s="16">
        <v>138092</v>
      </c>
      <c r="D488" s="18">
        <v>2.1000000000000001E-2</v>
      </c>
      <c r="E488" s="81"/>
      <c r="F488" s="81"/>
    </row>
    <row r="489" spans="1:6">
      <c r="A489" t="s">
        <v>363</v>
      </c>
      <c r="B489" s="20"/>
      <c r="C489" s="16"/>
      <c r="D489" s="18"/>
      <c r="E489" s="81"/>
      <c r="F489" s="81"/>
    </row>
    <row r="490" spans="1:6">
      <c r="A490" t="s">
        <v>1287</v>
      </c>
      <c r="B490" s="20"/>
      <c r="C490" s="16"/>
      <c r="D490" s="18"/>
      <c r="E490" s="81"/>
      <c r="F490" s="81"/>
    </row>
    <row r="491" spans="1:6">
      <c r="A491" t="s">
        <v>362</v>
      </c>
      <c r="B491" s="20"/>
      <c r="C491" s="16"/>
      <c r="D491" s="18"/>
      <c r="E491" s="81"/>
      <c r="F491" s="81"/>
    </row>
    <row r="492" spans="1:6">
      <c r="A492">
        <v>1</v>
      </c>
      <c r="B492" s="20" t="s">
        <v>12</v>
      </c>
      <c r="C492" s="16">
        <v>9133268</v>
      </c>
      <c r="D492" s="18">
        <v>4.0000000000000001E-3</v>
      </c>
      <c r="E492" s="81"/>
      <c r="F492" s="81"/>
    </row>
    <row r="493" spans="1:6">
      <c r="A493">
        <v>2</v>
      </c>
      <c r="B493" s="20" t="s">
        <v>925</v>
      </c>
      <c r="C493" s="16">
        <v>2702835</v>
      </c>
      <c r="D493" s="18">
        <v>2.5000000000000001E-2</v>
      </c>
      <c r="E493" s="81"/>
      <c r="F493" s="81"/>
    </row>
    <row r="494" spans="1:6">
      <c r="A494">
        <v>3</v>
      </c>
      <c r="B494" s="20" t="s">
        <v>297</v>
      </c>
      <c r="C494" s="16">
        <v>827056</v>
      </c>
      <c r="D494" s="18">
        <v>8.9999999999999993E-3</v>
      </c>
      <c r="E494" s="81"/>
      <c r="F494" s="81"/>
    </row>
    <row r="495" spans="1:6">
      <c r="A495">
        <v>4</v>
      </c>
      <c r="B495" s="20" t="s">
        <v>298</v>
      </c>
      <c r="C495" s="16">
        <v>667297</v>
      </c>
      <c r="D495" s="18">
        <v>1.7999999999999999E-2</v>
      </c>
      <c r="E495" s="81"/>
      <c r="F495" s="81"/>
    </row>
    <row r="496" spans="1:6">
      <c r="A496">
        <v>5</v>
      </c>
      <c r="B496" s="20" t="s">
        <v>299</v>
      </c>
      <c r="C496" s="16">
        <v>438439</v>
      </c>
      <c r="D496" s="18">
        <v>-2.9000000000000001E-2</v>
      </c>
      <c r="E496" s="81"/>
      <c r="F496" s="81"/>
    </row>
    <row r="497" spans="1:6">
      <c r="A497">
        <v>6</v>
      </c>
      <c r="B497" s="20" t="s">
        <v>339</v>
      </c>
      <c r="C497" s="16">
        <v>363199</v>
      </c>
      <c r="D497" s="18">
        <v>1.4999999999999999E-2</v>
      </c>
      <c r="E497" s="81"/>
      <c r="F497" s="81"/>
    </row>
    <row r="498" spans="1:6">
      <c r="A498">
        <v>7</v>
      </c>
      <c r="B498" s="20" t="s">
        <v>460</v>
      </c>
      <c r="C498" s="16">
        <v>348572</v>
      </c>
      <c r="D498" s="18">
        <v>-0.01</v>
      </c>
      <c r="E498" s="81"/>
      <c r="F498" s="81"/>
    </row>
    <row r="499" spans="1:6">
      <c r="A499">
        <v>8</v>
      </c>
      <c r="B499" s="20" t="s">
        <v>300</v>
      </c>
      <c r="C499" s="16">
        <v>340784</v>
      </c>
      <c r="D499" s="18">
        <v>-1.7000000000000001E-2</v>
      </c>
      <c r="E499" s="81"/>
      <c r="F499" s="81"/>
    </row>
    <row r="500" spans="1:6">
      <c r="A500">
        <v>9</v>
      </c>
      <c r="B500" s="20" t="s">
        <v>364</v>
      </c>
      <c r="C500" s="16">
        <v>315369</v>
      </c>
      <c r="D500" s="18">
        <v>2.5999999999999999E-2</v>
      </c>
      <c r="E500" s="81"/>
      <c r="F500" s="81"/>
    </row>
    <row r="501" spans="1:6">
      <c r="A501">
        <v>10</v>
      </c>
      <c r="B501" s="20" t="s">
        <v>301</v>
      </c>
      <c r="C501" s="16">
        <v>289790</v>
      </c>
      <c r="D501" s="18">
        <v>-1.2999999999999999E-2</v>
      </c>
      <c r="E501" s="81"/>
      <c r="F501" s="81"/>
    </row>
    <row r="502" spans="1:6">
      <c r="A502" t="s">
        <v>365</v>
      </c>
      <c r="B502" s="20"/>
      <c r="C502" s="16"/>
      <c r="D502" s="18"/>
      <c r="E502" s="81"/>
      <c r="F502" s="81"/>
    </row>
    <row r="503" spans="1:6">
      <c r="A503" t="s">
        <v>1287</v>
      </c>
      <c r="B503" s="20"/>
      <c r="C503" s="16"/>
      <c r="D503" s="18"/>
      <c r="E503" s="81"/>
      <c r="F503" s="81"/>
    </row>
    <row r="504" spans="1:6">
      <c r="A504" t="s">
        <v>362</v>
      </c>
      <c r="B504" s="20"/>
      <c r="C504" s="16"/>
      <c r="D504" s="18"/>
      <c r="E504" s="81"/>
      <c r="F504" s="81"/>
    </row>
    <row r="505" spans="1:6">
      <c r="A505" t="s">
        <v>995</v>
      </c>
      <c r="B505" s="20"/>
      <c r="C505" s="16"/>
      <c r="D505" s="18"/>
      <c r="E505" s="81"/>
      <c r="F505" s="81"/>
    </row>
    <row r="506" spans="1:6">
      <c r="A506" t="s">
        <v>1341</v>
      </c>
      <c r="B506" s="20"/>
      <c r="C506" s="16"/>
      <c r="D506" s="18"/>
      <c r="E506" s="81"/>
      <c r="F506" s="81"/>
    </row>
    <row r="507" spans="1:6">
      <c r="A507" t="s">
        <v>1342</v>
      </c>
      <c r="B507" s="20"/>
      <c r="C507" s="16"/>
      <c r="D507" s="18"/>
      <c r="E507" s="81"/>
      <c r="F507" s="81"/>
    </row>
    <row r="508" spans="1:6">
      <c r="A508" t="s">
        <v>1343</v>
      </c>
      <c r="B508" s="20"/>
      <c r="C508" s="16"/>
      <c r="D508" s="18"/>
      <c r="E508" s="81"/>
      <c r="F508" s="81"/>
    </row>
    <row r="509" spans="1:6">
      <c r="A509" t="s">
        <v>1344</v>
      </c>
      <c r="B509" s="20"/>
      <c r="C509" s="16"/>
      <c r="D509" s="18"/>
      <c r="E509" s="81"/>
      <c r="F509" s="81"/>
    </row>
    <row r="510" spans="1:6">
      <c r="A510" t="s">
        <v>996</v>
      </c>
      <c r="B510" s="20"/>
      <c r="C510" s="16"/>
      <c r="D510" s="18"/>
      <c r="E510" s="81"/>
      <c r="F510" s="81"/>
    </row>
    <row r="511" spans="1:6">
      <c r="A511" t="s">
        <v>1345</v>
      </c>
      <c r="B511" s="20"/>
      <c r="C511" s="16"/>
      <c r="D511" s="18"/>
      <c r="E511" s="81"/>
      <c r="F511" s="81"/>
    </row>
    <row r="512" spans="1:6">
      <c r="A512" t="s">
        <v>1346</v>
      </c>
      <c r="B512" s="20"/>
      <c r="C512" s="16"/>
      <c r="D512" s="18"/>
      <c r="E512" s="81"/>
      <c r="F512" s="81"/>
    </row>
    <row r="513" spans="1:6">
      <c r="A513" t="s">
        <v>1347</v>
      </c>
      <c r="B513" s="20"/>
      <c r="C513" s="16"/>
      <c r="D513" s="18"/>
      <c r="E513" s="81"/>
      <c r="F513" s="81"/>
    </row>
    <row r="514" spans="1:6">
      <c r="A514" t="s">
        <v>1348</v>
      </c>
      <c r="B514" s="20"/>
      <c r="C514" s="16"/>
      <c r="D514" s="18"/>
      <c r="E514" s="81"/>
      <c r="F514" s="81"/>
    </row>
    <row r="515" spans="1:6">
      <c r="A515" t="s">
        <v>1019</v>
      </c>
      <c r="B515" s="20"/>
      <c r="C515" s="16"/>
      <c r="D515" s="18"/>
      <c r="E515" s="81"/>
      <c r="F515" s="81"/>
    </row>
    <row r="516" spans="1:6">
      <c r="A516" t="s">
        <v>1349</v>
      </c>
      <c r="B516" s="20"/>
      <c r="C516" s="16"/>
      <c r="D516" s="18"/>
      <c r="E516" s="81"/>
      <c r="F516" s="81"/>
    </row>
    <row r="517" spans="1:6">
      <c r="A517" t="s">
        <v>1350</v>
      </c>
      <c r="B517" s="20"/>
      <c r="C517" s="16"/>
      <c r="D517" s="18"/>
      <c r="E517" s="81"/>
      <c r="F517" s="81"/>
    </row>
    <row r="518" spans="1:6">
      <c r="A518" t="s">
        <v>1351</v>
      </c>
      <c r="B518" s="20"/>
      <c r="C518" s="16"/>
      <c r="D518" s="18"/>
      <c r="E518" s="81"/>
      <c r="F518" s="81"/>
    </row>
    <row r="519" spans="1:6">
      <c r="A519" t="s">
        <v>1352</v>
      </c>
      <c r="B519" s="20"/>
      <c r="C519" s="16"/>
      <c r="D519" s="18"/>
      <c r="E519" s="81"/>
      <c r="F519" s="81"/>
    </row>
    <row r="520" spans="1:6">
      <c r="A520" t="s">
        <v>997</v>
      </c>
      <c r="B520" s="20"/>
      <c r="C520" s="16"/>
      <c r="D520" s="18"/>
      <c r="E520" s="81"/>
      <c r="F520" s="81"/>
    </row>
    <row r="521" spans="1:6">
      <c r="A521" t="s">
        <v>366</v>
      </c>
      <c r="B521" s="20"/>
      <c r="C521" s="16"/>
      <c r="D521" s="18"/>
      <c r="E521" s="81"/>
      <c r="F521" s="81"/>
    </row>
    <row r="522" spans="1:6">
      <c r="A522" t="s">
        <v>367</v>
      </c>
      <c r="B522" s="20"/>
      <c r="C522" s="16"/>
      <c r="D522" s="18"/>
      <c r="E522" s="81"/>
      <c r="F522" s="81"/>
    </row>
    <row r="523" spans="1:6">
      <c r="A523" t="s">
        <v>974</v>
      </c>
      <c r="B523" s="20"/>
      <c r="C523" s="16"/>
      <c r="D523" s="18"/>
      <c r="E523" s="81"/>
      <c r="F523" s="81"/>
    </row>
    <row r="524" spans="1:6">
      <c r="A524" t="s">
        <v>975</v>
      </c>
      <c r="B524" s="20"/>
      <c r="C524" s="16"/>
      <c r="D524" s="18"/>
      <c r="E524" s="81"/>
      <c r="F524" s="81"/>
    </row>
    <row r="525" spans="1:6">
      <c r="A525" t="s">
        <v>976</v>
      </c>
      <c r="B525" s="20"/>
      <c r="C525" s="16"/>
      <c r="D525" s="18"/>
      <c r="E525" s="81"/>
      <c r="F525" s="81"/>
    </row>
    <row r="526" spans="1:6">
      <c r="A526" t="s">
        <v>977</v>
      </c>
      <c r="B526" s="20"/>
      <c r="C526" s="16"/>
      <c r="D526" s="18"/>
      <c r="E526" s="81"/>
      <c r="F526" s="81"/>
    </row>
    <row r="527" spans="1:6">
      <c r="A527" t="s">
        <v>978</v>
      </c>
      <c r="B527" s="20"/>
      <c r="C527" s="16"/>
      <c r="D527" s="18"/>
      <c r="E527" s="81"/>
      <c r="F527" s="81"/>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3</vt:i4>
      </vt:variant>
    </vt:vector>
  </HeadingPairs>
  <TitlesOfParts>
    <vt:vector size="12" baseType="lpstr">
      <vt:lpstr>Аптека</vt:lpstr>
      <vt:lpstr>Чаши</vt:lpstr>
      <vt:lpstr>BioAqua</vt:lpstr>
      <vt:lpstr>Deoproce</vt:lpstr>
      <vt:lpstr>Косметика др</vt:lpstr>
      <vt:lpstr>Уценка</vt:lpstr>
      <vt:lpstr>Лист2</vt:lpstr>
      <vt:lpstr>Лист5</vt:lpstr>
      <vt:lpstr>Лист4</vt:lpstr>
      <vt:lpstr>Лист5!KRW_USD.html_USD_1</vt:lpstr>
      <vt:lpstr>Лист4!kurs_valut</vt:lpstr>
      <vt:lpstr>Deoproce!Область_печати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2018-09-18T10:03:12Z</dcterms:modified>
</cp:coreProperties>
</file>